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end\OneDrive\Desktop\Waterloo\CV\Publications\"/>
    </mc:Choice>
  </mc:AlternateContent>
  <xr:revisionPtr revIDLastSave="0" documentId="13_ncr:1_{AD47132E-6830-49F1-8337-4F5173E66EFD}" xr6:coauthVersionLast="47" xr6:coauthVersionMax="47" xr10:uidLastSave="{00000000-0000-0000-0000-000000000000}"/>
  <bookViews>
    <workbookView xWindow="-108" yWindow="-108" windowWidth="23256" windowHeight="13896" xr2:uid="{F2A82184-A438-4E33-B715-CC53E651F9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9" i="1" l="1"/>
  <c r="E119" i="1" s="1"/>
  <c r="E60" i="1"/>
  <c r="E61" i="1"/>
  <c r="E63" i="1"/>
  <c r="E65" i="1"/>
  <c r="E67" i="1"/>
  <c r="E68" i="1"/>
  <c r="E70" i="1"/>
  <c r="E72" i="1"/>
  <c r="E75" i="1"/>
  <c r="E78" i="1"/>
  <c r="E79" i="1"/>
  <c r="E80" i="1"/>
  <c r="E81" i="1"/>
  <c r="E82" i="1"/>
  <c r="E84" i="1"/>
  <c r="E85" i="1"/>
  <c r="E87" i="1"/>
  <c r="E89" i="1"/>
  <c r="E90" i="1"/>
  <c r="E91" i="1"/>
  <c r="E92" i="1"/>
  <c r="E93" i="1"/>
  <c r="E94" i="1"/>
  <c r="E95" i="1"/>
  <c r="E97" i="1"/>
  <c r="E99" i="1"/>
  <c r="E100" i="1"/>
  <c r="E101" i="1"/>
  <c r="E102" i="1"/>
  <c r="E103" i="1"/>
  <c r="E104" i="1"/>
  <c r="E106" i="1"/>
  <c r="E107" i="1"/>
  <c r="E108" i="1"/>
  <c r="E110" i="1"/>
  <c r="E111" i="1"/>
  <c r="E112" i="1"/>
  <c r="E113" i="1"/>
  <c r="E114" i="1"/>
  <c r="E116" i="1"/>
  <c r="E117" i="1" l="1"/>
  <c r="E118" i="1"/>
</calcChain>
</file>

<file path=xl/sharedStrings.xml><?xml version="1.0" encoding="utf-8"?>
<sst xmlns="http://schemas.openxmlformats.org/spreadsheetml/2006/main" count="240" uniqueCount="218">
  <si>
    <t>Sample</t>
  </si>
  <si>
    <t>Age</t>
  </si>
  <si>
    <r>
      <t>Fe</t>
    </r>
    <r>
      <rPr>
        <vertAlign val="subscript"/>
        <sz val="8"/>
        <color theme="1"/>
        <rFont val="Arial"/>
        <family val="2"/>
      </rPr>
      <t>HR</t>
    </r>
    <r>
      <rPr>
        <sz val="8"/>
        <color theme="1"/>
        <rFont val="Arial"/>
        <family val="2"/>
      </rPr>
      <t>/Fe</t>
    </r>
    <r>
      <rPr>
        <vertAlign val="subscript"/>
        <sz val="8"/>
        <color theme="1"/>
        <rFont val="Arial"/>
        <family val="2"/>
      </rPr>
      <t>T</t>
    </r>
  </si>
  <si>
    <r>
      <t>Fe</t>
    </r>
    <r>
      <rPr>
        <vertAlign val="subscript"/>
        <sz val="8"/>
        <color theme="1"/>
        <rFont val="Arial"/>
        <family val="2"/>
      </rPr>
      <t>py</t>
    </r>
    <r>
      <rPr>
        <sz val="8"/>
        <color theme="1"/>
        <rFont val="Arial"/>
        <family val="2"/>
      </rPr>
      <t>/Fe</t>
    </r>
    <r>
      <rPr>
        <vertAlign val="subscript"/>
        <sz val="8"/>
        <color theme="1"/>
        <rFont val="Arial"/>
        <family val="2"/>
      </rPr>
      <t>HR</t>
    </r>
  </si>
  <si>
    <r>
      <t>DOP</t>
    </r>
    <r>
      <rPr>
        <vertAlign val="superscript"/>
        <sz val="8"/>
        <color theme="1"/>
        <rFont val="Arial"/>
        <family val="2"/>
      </rPr>
      <t>e</t>
    </r>
  </si>
  <si>
    <t>TOC</t>
  </si>
  <si>
    <t>Al</t>
  </si>
  <si>
    <t>Mo</t>
  </si>
  <si>
    <r>
      <t xml:space="preserve">Mo EF </t>
    </r>
    <r>
      <rPr>
        <vertAlign val="superscript"/>
        <sz val="8"/>
        <color theme="1"/>
        <rFont val="Arial"/>
        <family val="2"/>
      </rPr>
      <t>a</t>
    </r>
  </si>
  <si>
    <t>U</t>
  </si>
  <si>
    <r>
      <t xml:space="preserve">U EF </t>
    </r>
    <r>
      <rPr>
        <vertAlign val="superscript"/>
        <sz val="8"/>
        <color theme="1"/>
        <rFont val="Arial"/>
        <family val="2"/>
      </rPr>
      <t>a</t>
    </r>
  </si>
  <si>
    <r>
      <t>δ</t>
    </r>
    <r>
      <rPr>
        <vertAlign val="superscript"/>
        <sz val="8"/>
        <color theme="1"/>
        <rFont val="Arial"/>
        <family val="2"/>
      </rPr>
      <t>98</t>
    </r>
    <r>
      <rPr>
        <sz val="8"/>
        <color theme="1"/>
        <rFont val="Arial"/>
        <family val="2"/>
      </rPr>
      <t xml:space="preserve">Mo </t>
    </r>
    <r>
      <rPr>
        <vertAlign val="superscript"/>
        <sz val="8"/>
        <color theme="1"/>
        <rFont val="Arial"/>
        <family val="2"/>
      </rPr>
      <t>b</t>
    </r>
  </si>
  <si>
    <r>
      <t>δ</t>
    </r>
    <r>
      <rPr>
        <vertAlign val="superscript"/>
        <sz val="8"/>
        <color theme="1"/>
        <rFont val="Arial"/>
        <family val="2"/>
      </rPr>
      <t>98</t>
    </r>
    <r>
      <rPr>
        <sz val="8"/>
        <color theme="1"/>
        <rFont val="Arial"/>
        <family val="2"/>
      </rPr>
      <t>Mo</t>
    </r>
    <r>
      <rPr>
        <vertAlign val="subscript"/>
        <sz val="8"/>
        <color theme="1"/>
        <rFont val="Arial"/>
        <family val="2"/>
      </rPr>
      <t xml:space="preserve">auth </t>
    </r>
    <r>
      <rPr>
        <vertAlign val="superscript"/>
        <sz val="8"/>
        <color theme="1"/>
        <rFont val="Arial"/>
        <family val="2"/>
      </rPr>
      <t>a</t>
    </r>
  </si>
  <si>
    <t>2SD</t>
  </si>
  <si>
    <r>
      <t xml:space="preserve">n </t>
    </r>
    <r>
      <rPr>
        <vertAlign val="superscript"/>
        <sz val="8"/>
        <color theme="1"/>
        <rFont val="Arial"/>
        <family val="2"/>
      </rPr>
      <t>d</t>
    </r>
  </si>
  <si>
    <r>
      <t>δ</t>
    </r>
    <r>
      <rPr>
        <vertAlign val="superscript"/>
        <sz val="8"/>
        <color theme="1"/>
        <rFont val="Arial"/>
        <family val="2"/>
      </rPr>
      <t>238</t>
    </r>
    <r>
      <rPr>
        <sz val="8"/>
        <color theme="1"/>
        <rFont val="Arial"/>
        <family val="2"/>
      </rPr>
      <t xml:space="preserve">U </t>
    </r>
    <r>
      <rPr>
        <vertAlign val="superscript"/>
        <sz val="8"/>
        <color theme="1"/>
        <rFont val="Arial"/>
        <family val="2"/>
      </rPr>
      <t>c</t>
    </r>
  </si>
  <si>
    <r>
      <t>δ</t>
    </r>
    <r>
      <rPr>
        <vertAlign val="superscript"/>
        <sz val="8"/>
        <color theme="1"/>
        <rFont val="Arial"/>
        <family val="2"/>
      </rPr>
      <t>238</t>
    </r>
    <r>
      <rPr>
        <sz val="8"/>
        <color theme="1"/>
        <rFont val="Arial"/>
        <family val="2"/>
      </rPr>
      <t>U</t>
    </r>
    <r>
      <rPr>
        <vertAlign val="subscript"/>
        <sz val="8"/>
        <color theme="1"/>
        <rFont val="Arial"/>
        <family val="2"/>
      </rPr>
      <t>auth</t>
    </r>
    <r>
      <rPr>
        <vertAlign val="superscript"/>
        <sz val="8"/>
        <color theme="1"/>
        <rFont val="Arial"/>
        <family val="2"/>
      </rPr>
      <t xml:space="preserve"> a</t>
    </r>
  </si>
  <si>
    <t>References</t>
  </si>
  <si>
    <t>(Ma)</t>
  </si>
  <si>
    <t>(wt.%)</t>
  </si>
  <si>
    <t>(ppm)</t>
  </si>
  <si>
    <t>(‰)</t>
  </si>
  <si>
    <t>Kettle Point Formation, Southern Ontario, Canada (Late Devonian)</t>
  </si>
  <si>
    <t>Unit 4</t>
  </si>
  <si>
    <t>KPZ-1</t>
  </si>
  <si>
    <t>KPZ-2</t>
  </si>
  <si>
    <t>KPZ-2-rpt</t>
  </si>
  <si>
    <t> </t>
  </si>
  <si>
    <t>KPZ-3</t>
  </si>
  <si>
    <t>KPZ-4</t>
  </si>
  <si>
    <t>KPZ-4-rpt</t>
  </si>
  <si>
    <t>KPZ-5</t>
  </si>
  <si>
    <t>KPZ-6</t>
  </si>
  <si>
    <t>KPZ-7</t>
  </si>
  <si>
    <t>KPW6</t>
  </si>
  <si>
    <t>KPW4</t>
  </si>
  <si>
    <t>KPW5</t>
  </si>
  <si>
    <t>KPW5-rpt</t>
  </si>
  <si>
    <t>KPW3</t>
  </si>
  <si>
    <t>KPW2</t>
  </si>
  <si>
    <t>KPW1</t>
  </si>
  <si>
    <t>KPR2</t>
  </si>
  <si>
    <t>KPR6</t>
  </si>
  <si>
    <t>KPR8</t>
  </si>
  <si>
    <t>KPR11</t>
  </si>
  <si>
    <t>KPR14</t>
  </si>
  <si>
    <t>KPR17</t>
  </si>
  <si>
    <t>KPR-17-rpt</t>
  </si>
  <si>
    <t>KPP11</t>
  </si>
  <si>
    <t>KPP8</t>
  </si>
  <si>
    <t>Unit 3</t>
  </si>
  <si>
    <t>KPP4</t>
  </si>
  <si>
    <t>KPP3</t>
  </si>
  <si>
    <t>KP21</t>
  </si>
  <si>
    <t>KP20</t>
  </si>
  <si>
    <t>Unit 2</t>
  </si>
  <si>
    <t>KP18</t>
  </si>
  <si>
    <t>KP15</t>
  </si>
  <si>
    <t>KP10</t>
  </si>
  <si>
    <t>KP12</t>
  </si>
  <si>
    <t>KP9</t>
  </si>
  <si>
    <t>KP8</t>
  </si>
  <si>
    <t>KP7</t>
  </si>
  <si>
    <t>KP6</t>
  </si>
  <si>
    <t>Unit 1</t>
  </si>
  <si>
    <t>KP5</t>
  </si>
  <si>
    <t>KP4</t>
  </si>
  <si>
    <t>KP3</t>
  </si>
  <si>
    <t>KP2</t>
  </si>
  <si>
    <t>KP11</t>
  </si>
  <si>
    <t>KP1</t>
  </si>
  <si>
    <t>KP1-rpt</t>
  </si>
  <si>
    <t>Solberga #1</t>
  </si>
  <si>
    <t>135.01rpt1</t>
  </si>
  <si>
    <t>Stumsnӓs #1</t>
  </si>
  <si>
    <t>220.87rpt</t>
  </si>
  <si>
    <t>Doushantuo Formation (Member IV), Three Gorges region, China (late Ediacaran)</t>
  </si>
  <si>
    <t>Kendall et al. (2015)</t>
  </si>
  <si>
    <t>Jiulongwan Section</t>
  </si>
  <si>
    <t>group3</t>
  </si>
  <si>
    <t>HND 41.4 - 154. 2 m</t>
  </si>
  <si>
    <t>HN-23 - 154.0 m</t>
  </si>
  <si>
    <t>group2</t>
  </si>
  <si>
    <t>HND 41.0 - 153.8 m</t>
  </si>
  <si>
    <t>HND 40.5 - 153.3 m</t>
  </si>
  <si>
    <t>HND 40.5rpt - 153.3 m</t>
  </si>
  <si>
    <t>HND 40.4 - 153.2 m</t>
  </si>
  <si>
    <t>group 1</t>
  </si>
  <si>
    <t>HND 40.2 - 153.0 m</t>
  </si>
  <si>
    <t>HND 39.6 - 152.4 m</t>
  </si>
  <si>
    <t>HND 39.2 - 152.0 m</t>
  </si>
  <si>
    <t>HND 38.9 - 151.7 m</t>
  </si>
  <si>
    <t>HND 38.2 - 151.0 m</t>
  </si>
  <si>
    <t>HND 37.8 - 150.6 m</t>
  </si>
  <si>
    <t>HND 36.85 - 150.0 m</t>
  </si>
  <si>
    <t>HND 36.2 - 149.0 m</t>
  </si>
  <si>
    <t>HND 35.0 - 147.8 m</t>
  </si>
  <si>
    <t>HND 34.6 - 147.4 m</t>
  </si>
  <si>
    <t>HND 33.8 - 146.6 m</t>
  </si>
  <si>
    <t>HND 32.9 - 145.7 m</t>
  </si>
  <si>
    <t>HND 30.9 - 143.7 m</t>
  </si>
  <si>
    <t>HND 30.35 - 143.2 m</t>
  </si>
  <si>
    <t>HND 29.5 - 142.3 m</t>
  </si>
  <si>
    <t>HND 28.85 - 141.7 m</t>
  </si>
  <si>
    <t>Three Gorges section</t>
  </si>
  <si>
    <t>group 3</t>
  </si>
  <si>
    <t>40, 4 of 12 - 212.35 m</t>
  </si>
  <si>
    <t>40, 4 of 12-rpt - 212.35 m</t>
  </si>
  <si>
    <t>group 2</t>
  </si>
  <si>
    <t>S104012 - 211.72 m</t>
  </si>
  <si>
    <t>S104103 - 211.38 m</t>
  </si>
  <si>
    <t>S104106 - 211.03 m</t>
  </si>
  <si>
    <t>41, 11 of 14 - 210.55 m</t>
  </si>
  <si>
    <t>41, 13 of 14 - 210.44 m</t>
  </si>
  <si>
    <t>S104206-A1 - 208.78 m</t>
  </si>
  <si>
    <t>S104206-A2 - 208.75 m</t>
  </si>
  <si>
    <t>42, 6 of 7, 1 - 208.49 m</t>
  </si>
  <si>
    <t>42, 6 of 7, 6 - 208.29 m</t>
  </si>
  <si>
    <t>S104301B - 207.95 m</t>
  </si>
  <si>
    <t>S104304 - 207.46 m</t>
  </si>
  <si>
    <t>43, 4 of 6, A-1 - 207.37 m</t>
  </si>
  <si>
    <t>S104306 - 207.22 m</t>
  </si>
  <si>
    <t>43, 6 of 6 - 207.20 m</t>
  </si>
  <si>
    <t>S104401 - 207.12 m</t>
  </si>
  <si>
    <t>S104402 - 206.95 m</t>
  </si>
  <si>
    <t>44, 3 of 3 - 206.59 m</t>
  </si>
  <si>
    <t>Upper Velkerri Formation, McArthur Basin, Australia (Middle Proterozoic)</t>
  </si>
  <si>
    <t>136.98-137.05</t>
  </si>
  <si>
    <t>Yang et al. (2017)</t>
  </si>
  <si>
    <t>136.98-137.05(rpt)</t>
  </si>
  <si>
    <t>Kendall et al. (2009)</t>
  </si>
  <si>
    <t>137.19-137.26</t>
  </si>
  <si>
    <t>Sheen et al. (2018)</t>
  </si>
  <si>
    <t>137.26-137.33</t>
  </si>
  <si>
    <t>137.46-137.52</t>
  </si>
  <si>
    <t>137.75-137.79</t>
  </si>
  <si>
    <t>137.84-137.89</t>
  </si>
  <si>
    <t>137.84-137.89(rpt)</t>
  </si>
  <si>
    <t>Zaonega Formation, Onega Basin, Russia (Paleoproterozoic)</t>
  </si>
  <si>
    <t>Asael et al. (2013)</t>
  </si>
  <si>
    <r>
      <t>Fe</t>
    </r>
    <r>
      <rPr>
        <vertAlign val="subscript"/>
        <sz val="8"/>
        <color theme="1"/>
        <rFont val="Arial"/>
        <family val="2"/>
      </rPr>
      <t>py</t>
    </r>
    <r>
      <rPr>
        <sz val="8"/>
        <color theme="1"/>
        <rFont val="Arial"/>
        <family val="2"/>
      </rPr>
      <t>/Fe</t>
    </r>
    <r>
      <rPr>
        <vertAlign val="subscript"/>
        <sz val="8"/>
        <color theme="1"/>
        <rFont val="Arial"/>
        <family val="2"/>
      </rPr>
      <t>HR</t>
    </r>
    <r>
      <rPr>
        <sz val="8"/>
        <color theme="1"/>
        <rFont val="Arial"/>
        <family val="2"/>
      </rPr>
      <t xml:space="preserve"> column in this ORM represents (Fe</t>
    </r>
    <r>
      <rPr>
        <vertAlign val="subscript"/>
        <sz val="8"/>
        <color theme="1"/>
        <rFont val="Arial"/>
        <family val="2"/>
      </rPr>
      <t>pyrite</t>
    </r>
    <r>
      <rPr>
        <sz val="8"/>
        <color theme="1"/>
        <rFont val="Arial"/>
        <family val="2"/>
      </rPr>
      <t xml:space="preserve"> + Fe</t>
    </r>
    <r>
      <rPr>
        <vertAlign val="subscript"/>
        <sz val="8"/>
        <color theme="1"/>
        <rFont val="Arial"/>
        <family val="2"/>
      </rPr>
      <t>pyrrhotite</t>
    </r>
    <r>
      <rPr>
        <sz val="8"/>
        <color theme="1"/>
        <rFont val="Arial"/>
        <family val="2"/>
      </rPr>
      <t>) / Fe</t>
    </r>
    <r>
      <rPr>
        <vertAlign val="subscript"/>
        <sz val="8"/>
        <color theme="1"/>
        <rFont val="Arial"/>
        <family val="2"/>
      </rPr>
      <t>highly reactive</t>
    </r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</si>
  <si>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See calculation methods in the main text</t>
    </r>
  </si>
  <si>
    <r>
      <rPr>
        <vertAlign val="superscript"/>
        <sz val="8"/>
        <color theme="1"/>
        <rFont val="Arial"/>
        <family val="2"/>
      </rPr>
      <t>b</t>
    </r>
    <r>
      <rPr>
        <sz val="8"/>
        <color theme="1"/>
        <rFont val="Arial"/>
        <family val="2"/>
      </rPr>
      <t xml:space="preserve"> Mo isotope data reported relative to NIST SRM 3134 = 0.25‰</t>
    </r>
  </si>
  <si>
    <r>
      <rPr>
        <vertAlign val="superscript"/>
        <sz val="8"/>
        <color theme="1"/>
        <rFont val="Arial"/>
        <family val="2"/>
      </rPr>
      <t>c</t>
    </r>
    <r>
      <rPr>
        <sz val="8"/>
        <color theme="1"/>
        <rFont val="Arial"/>
        <family val="2"/>
      </rPr>
      <t xml:space="preserve"> U isotope data reported relative to CRM 145</t>
    </r>
  </si>
  <si>
    <r>
      <rPr>
        <vertAlign val="superscript"/>
        <sz val="8"/>
        <color theme="1"/>
        <rFont val="Arial"/>
        <family val="2"/>
      </rPr>
      <t>d</t>
    </r>
    <r>
      <rPr>
        <sz val="8"/>
        <color theme="1"/>
        <rFont val="Arial"/>
        <family val="2"/>
      </rPr>
      <t xml:space="preserve"> Number of replicate analyses of the same sample solution</t>
    </r>
  </si>
  <si>
    <r>
      <rPr>
        <vertAlign val="superscript"/>
        <sz val="8"/>
        <color theme="1"/>
        <rFont val="Arial"/>
        <family val="2"/>
      </rPr>
      <t>e</t>
    </r>
    <r>
      <rPr>
        <sz val="8"/>
        <color theme="1"/>
        <rFont val="Arial"/>
        <family val="2"/>
      </rPr>
      <t xml:space="preserve"> Degree of pyritization</t>
    </r>
  </si>
  <si>
    <t>Lu et al. (2017b)</t>
  </si>
  <si>
    <t>Kendall et al. (in press)</t>
  </si>
  <si>
    <t>Samples shaded in grey have high Mo and U isotope compositions</t>
  </si>
  <si>
    <t>samples shaded in gray (upper unit 4) are potentially affected by particulate shuttle</t>
  </si>
  <si>
    <t>Tanezzuft Shale Formation, the Murzuq Basin, Libya (Early Silurian)</t>
  </si>
  <si>
    <t>E1-NC174 core</t>
  </si>
  <si>
    <t>R16A-01</t>
  </si>
  <si>
    <t>R16A-02</t>
  </si>
  <si>
    <t>R16A-03</t>
  </si>
  <si>
    <t>R16A-04</t>
  </si>
  <si>
    <t>R16A-05</t>
  </si>
  <si>
    <t>R16A-06</t>
  </si>
  <si>
    <t>R16A-07</t>
  </si>
  <si>
    <t>R16A-08</t>
  </si>
  <si>
    <t>R16A-09</t>
  </si>
  <si>
    <t>R16A-10</t>
  </si>
  <si>
    <t>R16A-11</t>
  </si>
  <si>
    <t>R16A-12</t>
  </si>
  <si>
    <t>R16A-13</t>
  </si>
  <si>
    <t>R16A-14</t>
  </si>
  <si>
    <t>R16A-15</t>
  </si>
  <si>
    <t>R16A-16</t>
  </si>
  <si>
    <t>R16A-17</t>
  </si>
  <si>
    <t>R16A-18</t>
  </si>
  <si>
    <t>R16A-19</t>
  </si>
  <si>
    <t>R16A-20</t>
  </si>
  <si>
    <t>R16A-21</t>
  </si>
  <si>
    <t>R16A-22</t>
  </si>
  <si>
    <t>R16A-23</t>
  </si>
  <si>
    <t>R16A-24</t>
  </si>
  <si>
    <t>R16A-25</t>
  </si>
  <si>
    <t>R16A-26</t>
  </si>
  <si>
    <t>R16A-27</t>
  </si>
  <si>
    <t>R16A-28</t>
  </si>
  <si>
    <t>R16A-29</t>
  </si>
  <si>
    <t>R16A-30</t>
  </si>
  <si>
    <t>R16A-31</t>
  </si>
  <si>
    <t>R16A-32</t>
  </si>
  <si>
    <t>R16A-33</t>
  </si>
  <si>
    <t>R16A-34</t>
  </si>
  <si>
    <t>R16A-35</t>
  </si>
  <si>
    <t>R16A-36</t>
  </si>
  <si>
    <t>R16A-37</t>
  </si>
  <si>
    <t>R16A-38</t>
  </si>
  <si>
    <t>R16A-39</t>
  </si>
  <si>
    <t>R16A-40</t>
  </si>
  <si>
    <t>R16A-41</t>
  </si>
  <si>
    <t>R16A-42</t>
  </si>
  <si>
    <t>R16A-43</t>
  </si>
  <si>
    <t>R16A-44</t>
  </si>
  <si>
    <t>R16A-45</t>
  </si>
  <si>
    <t>R16A-46</t>
  </si>
  <si>
    <t>R16A-47</t>
  </si>
  <si>
    <t>R16A-48</t>
  </si>
  <si>
    <t>R16A-49</t>
  </si>
  <si>
    <t>R16A-50</t>
  </si>
  <si>
    <t>R16A-51</t>
  </si>
  <si>
    <t>R16A-52</t>
  </si>
  <si>
    <t>R16A-53</t>
  </si>
  <si>
    <t>R16A-54</t>
  </si>
  <si>
    <t>R16A-55</t>
  </si>
  <si>
    <t>R16A-56</t>
  </si>
  <si>
    <t>R16A-57</t>
  </si>
  <si>
    <t>R16A-58</t>
  </si>
  <si>
    <t>R16A-59</t>
  </si>
  <si>
    <t>Stockey et al., (2020)</t>
  </si>
  <si>
    <t>2SD represents 2SE</t>
  </si>
  <si>
    <r>
      <t>Sample marked in blue is not used because the Fe</t>
    </r>
    <r>
      <rPr>
        <vertAlign val="subscript"/>
        <sz val="8"/>
        <color theme="1"/>
        <rFont val="Arial"/>
        <family val="2"/>
      </rPr>
      <t>HR</t>
    </r>
    <r>
      <rPr>
        <sz val="8"/>
        <color theme="1"/>
        <rFont val="Arial"/>
        <family val="2"/>
      </rPr>
      <t>/Fe</t>
    </r>
    <r>
      <rPr>
        <vertAlign val="subscript"/>
        <sz val="8"/>
        <color theme="1"/>
        <rFont val="Arial"/>
        <family val="2"/>
      </rPr>
      <t>T</t>
    </r>
    <r>
      <rPr>
        <sz val="8"/>
        <color theme="1"/>
        <rFont val="Arial"/>
        <family val="2"/>
      </rPr>
      <t xml:space="preserve"> &gt; 0.38 and Fe</t>
    </r>
    <r>
      <rPr>
        <vertAlign val="subscript"/>
        <sz val="8"/>
        <color theme="1"/>
        <rFont val="Arial"/>
        <family val="2"/>
      </rPr>
      <t>py</t>
    </r>
    <r>
      <rPr>
        <sz val="8"/>
        <color theme="1"/>
        <rFont val="Arial"/>
        <family val="2"/>
      </rPr>
      <t>/Fe</t>
    </r>
    <r>
      <rPr>
        <vertAlign val="subscript"/>
        <sz val="8"/>
        <color theme="1"/>
        <rFont val="Arial"/>
        <family val="2"/>
      </rPr>
      <t>HR</t>
    </r>
    <r>
      <rPr>
        <sz val="8"/>
        <color theme="1"/>
        <rFont val="Arial"/>
        <family val="2"/>
      </rPr>
      <t xml:space="preserve"> &gt; 0.7 are used as the cut-off values for euxinic depositional environment.</t>
    </r>
  </si>
  <si>
    <t>Table A1. Compilation of the published Mo and U isotope compositions from the same euxinic organic-rich mudrocks</t>
  </si>
  <si>
    <r>
      <t>Samples with Mo EF &lt; 2 or U EF &lt; 2 are not calculated for the authigenic δ</t>
    </r>
    <r>
      <rPr>
        <vertAlign val="superscript"/>
        <sz val="8"/>
        <color theme="1"/>
        <rFont val="Arial"/>
        <family val="2"/>
      </rPr>
      <t>98</t>
    </r>
    <r>
      <rPr>
        <sz val="8"/>
        <color theme="1"/>
        <rFont val="Arial"/>
        <family val="2"/>
      </rPr>
      <t>Mo or δ</t>
    </r>
    <r>
      <rPr>
        <vertAlign val="superscript"/>
        <sz val="8"/>
        <color theme="1"/>
        <rFont val="Arial"/>
        <family val="2"/>
      </rPr>
      <t>238</t>
    </r>
    <r>
      <rPr>
        <sz val="8"/>
        <color theme="1"/>
        <rFont val="Arial"/>
        <family val="2"/>
      </rPr>
      <t>U values.</t>
    </r>
  </si>
  <si>
    <r>
      <t>Euxinic samples are shaded in grey based on Fe speciation data [Fe</t>
    </r>
    <r>
      <rPr>
        <vertAlign val="subscript"/>
        <sz val="8"/>
        <color theme="1"/>
        <rFont val="Arial"/>
        <family val="2"/>
      </rPr>
      <t>HR</t>
    </r>
    <r>
      <rPr>
        <sz val="8"/>
        <color theme="1"/>
        <rFont val="Arial"/>
        <family val="2"/>
      </rPr>
      <t>/Fe</t>
    </r>
    <r>
      <rPr>
        <vertAlign val="subscript"/>
        <sz val="8"/>
        <color theme="1"/>
        <rFont val="Arial"/>
        <family val="2"/>
      </rPr>
      <t>T</t>
    </r>
    <r>
      <rPr>
        <sz val="8"/>
        <color theme="1"/>
        <rFont val="Arial"/>
        <family val="2"/>
      </rPr>
      <t xml:space="preserve"> &gt; 0.38 and  (Fe</t>
    </r>
    <r>
      <rPr>
        <vertAlign val="subscript"/>
        <sz val="8"/>
        <color theme="1"/>
        <rFont val="Arial"/>
        <family val="2"/>
      </rPr>
      <t>pyrite</t>
    </r>
    <r>
      <rPr>
        <sz val="8"/>
        <color theme="1"/>
        <rFont val="Arial"/>
        <family val="2"/>
      </rPr>
      <t xml:space="preserve"> + Fe</t>
    </r>
    <r>
      <rPr>
        <vertAlign val="subscript"/>
        <sz val="8"/>
        <color theme="1"/>
        <rFont val="Arial"/>
        <family val="2"/>
      </rPr>
      <t>pyrrhotite</t>
    </r>
    <r>
      <rPr>
        <sz val="8"/>
        <color theme="1"/>
        <rFont val="Arial"/>
        <family val="2"/>
      </rPr>
      <t>) /Fe</t>
    </r>
    <r>
      <rPr>
        <vertAlign val="subscript"/>
        <sz val="8"/>
        <color theme="1"/>
        <rFont val="Arial"/>
        <family val="2"/>
      </rPr>
      <t>HR</t>
    </r>
    <r>
      <rPr>
        <sz val="8"/>
        <color theme="1"/>
        <rFont val="Arial"/>
        <family val="2"/>
      </rPr>
      <t xml:space="preserve"> &gt; 0.8]</t>
    </r>
  </si>
  <si>
    <t>Fjäcka Shale, Siljan disrict, central Sweden (Late Ordovician)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</si>
</sst>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vertAlign val="sub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00B0F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164" fontId="8" fillId="2" borderId="0" xfId="0" applyNumberFormat="1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AC16-16CB-4216-B95C-1DF464312F90}">
  <dimension ref="A1:T253"/>
  <sheetViews>
    <sheetView tabSelected="1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A22" sqref="A22"/>
    </sheetView>
  </sheetViews>
  <sheetFormatPr defaultColWidth="9.109375" defaultRowHeight="10.199999999999999" x14ac:dyDescent="0.2"/>
  <cols>
    <col min="1" max="1" width="58.44140625" style="2" customWidth="1"/>
    <col min="2" max="19" width="9.109375" style="2"/>
    <col min="20" max="20" width="9.109375" style="3"/>
    <col min="21" max="16384" width="9.109375" style="2"/>
  </cols>
  <sheetData>
    <row r="1" spans="1:20" ht="12" x14ac:dyDescent="0.25">
      <c r="A1" s="1" t="s">
        <v>214</v>
      </c>
    </row>
    <row r="3" spans="1:20" ht="12.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13</v>
      </c>
      <c r="S3" s="4" t="s">
        <v>14</v>
      </c>
      <c r="T3" s="5" t="s">
        <v>17</v>
      </c>
    </row>
    <row r="4" spans="1:20" x14ac:dyDescent="0.2">
      <c r="A4" s="6"/>
      <c r="B4" s="6" t="s">
        <v>18</v>
      </c>
      <c r="C4" s="6"/>
      <c r="D4" s="6"/>
      <c r="E4" s="6"/>
      <c r="F4" s="6" t="s">
        <v>19</v>
      </c>
      <c r="G4" s="6" t="s">
        <v>19</v>
      </c>
      <c r="H4" s="6" t="s">
        <v>20</v>
      </c>
      <c r="I4" s="6"/>
      <c r="J4" s="6" t="s">
        <v>20</v>
      </c>
      <c r="K4" s="6"/>
      <c r="L4" s="6" t="s">
        <v>21</v>
      </c>
      <c r="M4" s="6" t="s">
        <v>21</v>
      </c>
      <c r="N4" s="6"/>
      <c r="O4" s="6"/>
      <c r="P4" s="6" t="s">
        <v>21</v>
      </c>
      <c r="Q4" s="6" t="s">
        <v>21</v>
      </c>
      <c r="R4" s="6"/>
      <c r="S4" s="6"/>
      <c r="T4" s="7"/>
    </row>
    <row r="6" spans="1:20" x14ac:dyDescent="0.2">
      <c r="A6" s="8" t="s">
        <v>22</v>
      </c>
      <c r="B6" s="2">
        <v>372</v>
      </c>
      <c r="T6" s="3" t="s">
        <v>147</v>
      </c>
    </row>
    <row r="7" spans="1:20" x14ac:dyDescent="0.2">
      <c r="A7" s="3" t="s">
        <v>23</v>
      </c>
      <c r="B7" s="2">
        <v>372</v>
      </c>
      <c r="M7" s="9"/>
      <c r="T7" s="3" t="s">
        <v>149</v>
      </c>
    </row>
    <row r="8" spans="1:20" s="10" customFormat="1" x14ac:dyDescent="0.2">
      <c r="A8" s="10" t="s">
        <v>24</v>
      </c>
      <c r="B8" s="10">
        <v>372</v>
      </c>
      <c r="F8" s="11">
        <v>12.9</v>
      </c>
      <c r="G8" s="11">
        <v>8.1999999999999993</v>
      </c>
      <c r="H8" s="11">
        <v>341.3</v>
      </c>
      <c r="I8" s="11">
        <v>416.21951219512198</v>
      </c>
      <c r="J8" s="11">
        <v>43.1</v>
      </c>
      <c r="K8" s="11">
        <v>16.955153422501969</v>
      </c>
      <c r="L8" s="12">
        <v>0.82</v>
      </c>
      <c r="M8" s="12">
        <v>0.82125234962406013</v>
      </c>
      <c r="N8" s="10">
        <v>0.05</v>
      </c>
      <c r="O8" s="10">
        <v>3</v>
      </c>
      <c r="P8" s="12">
        <v>0.54</v>
      </c>
      <c r="Q8" s="12">
        <v>0.59264756644804972</v>
      </c>
      <c r="R8" s="10">
        <v>7.0000000000000007E-2</v>
      </c>
      <c r="S8" s="10">
        <v>3</v>
      </c>
      <c r="T8" s="13"/>
    </row>
    <row r="9" spans="1:20" s="10" customFormat="1" x14ac:dyDescent="0.2">
      <c r="A9" s="10" t="s">
        <v>25</v>
      </c>
      <c r="B9" s="10">
        <v>372</v>
      </c>
      <c r="F9" s="11">
        <v>12.5</v>
      </c>
      <c r="G9" s="11">
        <v>7.7</v>
      </c>
      <c r="H9" s="11">
        <v>438</v>
      </c>
      <c r="I9" s="11">
        <v>568.83116883116884</v>
      </c>
      <c r="J9" s="11">
        <v>49.6</v>
      </c>
      <c r="K9" s="11">
        <v>20.779220779220779</v>
      </c>
      <c r="L9" s="12">
        <v>0.98</v>
      </c>
      <c r="M9" s="12">
        <v>0.98119753905267248</v>
      </c>
      <c r="N9" s="10">
        <v>0.02</v>
      </c>
      <c r="O9" s="10">
        <v>3</v>
      </c>
      <c r="P9" s="12">
        <v>0.4</v>
      </c>
      <c r="Q9" s="12">
        <v>0.43539067629678269</v>
      </c>
      <c r="R9" s="10">
        <v>0.02</v>
      </c>
      <c r="S9" s="10">
        <v>3</v>
      </c>
      <c r="T9" s="13"/>
    </row>
    <row r="10" spans="1:20" s="10" customFormat="1" x14ac:dyDescent="0.2">
      <c r="A10" s="10" t="s">
        <v>26</v>
      </c>
      <c r="B10" s="10">
        <v>372</v>
      </c>
      <c r="F10" s="11"/>
      <c r="G10" s="11"/>
      <c r="H10" s="11"/>
      <c r="I10" s="11"/>
      <c r="J10" s="11"/>
      <c r="K10" s="11"/>
      <c r="L10" s="12" t="s">
        <v>27</v>
      </c>
      <c r="M10" s="12"/>
      <c r="N10" s="10" t="s">
        <v>27</v>
      </c>
      <c r="O10" s="10" t="s">
        <v>27</v>
      </c>
      <c r="P10" s="12">
        <v>0.39</v>
      </c>
      <c r="Q10" s="12"/>
      <c r="R10" s="10">
        <v>0.01</v>
      </c>
      <c r="S10" s="10">
        <v>2</v>
      </c>
      <c r="T10" s="13"/>
    </row>
    <row r="11" spans="1:20" s="10" customFormat="1" x14ac:dyDescent="0.2">
      <c r="A11" s="10" t="s">
        <v>28</v>
      </c>
      <c r="B11" s="10">
        <v>372</v>
      </c>
      <c r="F11" s="11">
        <v>15.6</v>
      </c>
      <c r="G11" s="11">
        <v>7</v>
      </c>
      <c r="H11" s="11">
        <v>450.9</v>
      </c>
      <c r="I11" s="11">
        <v>644.14285714285711</v>
      </c>
      <c r="J11" s="11">
        <v>57.9</v>
      </c>
      <c r="K11" s="11">
        <v>26.682027649769584</v>
      </c>
      <c r="L11" s="12">
        <v>0.95</v>
      </c>
      <c r="M11" s="12">
        <v>0.95101066192803196</v>
      </c>
      <c r="N11" s="10">
        <v>0.03</v>
      </c>
      <c r="O11" s="10">
        <v>3</v>
      </c>
      <c r="P11" s="12">
        <v>0.46</v>
      </c>
      <c r="Q11" s="12">
        <v>0.48959267898797776</v>
      </c>
      <c r="R11" s="10">
        <v>0.04</v>
      </c>
      <c r="S11" s="10">
        <v>3</v>
      </c>
      <c r="T11" s="13"/>
    </row>
    <row r="12" spans="1:20" s="10" customFormat="1" x14ac:dyDescent="0.2">
      <c r="A12" s="10" t="s">
        <v>29</v>
      </c>
      <c r="B12" s="10">
        <v>372</v>
      </c>
      <c r="F12" s="11">
        <v>12.3</v>
      </c>
      <c r="G12" s="11">
        <v>6.8</v>
      </c>
      <c r="H12" s="11">
        <v>288.3</v>
      </c>
      <c r="I12" s="11">
        <v>423.97058823529409</v>
      </c>
      <c r="J12" s="11">
        <v>46.3</v>
      </c>
      <c r="K12" s="11">
        <v>21.96394686907021</v>
      </c>
      <c r="L12" s="12">
        <v>0.85</v>
      </c>
      <c r="M12" s="12">
        <v>0.85130032682010981</v>
      </c>
      <c r="N12" s="10">
        <v>0.03</v>
      </c>
      <c r="O12" s="10">
        <v>3</v>
      </c>
      <c r="P12" s="12">
        <v>0.4</v>
      </c>
      <c r="Q12" s="12">
        <v>0.4333906589427951</v>
      </c>
      <c r="R12" s="10">
        <v>0.01</v>
      </c>
      <c r="S12" s="10">
        <v>3</v>
      </c>
      <c r="T12" s="13"/>
    </row>
    <row r="13" spans="1:20" s="10" customFormat="1" x14ac:dyDescent="0.2">
      <c r="A13" s="10" t="s">
        <v>30</v>
      </c>
      <c r="B13" s="10">
        <v>372</v>
      </c>
      <c r="F13" s="11"/>
      <c r="G13" s="11"/>
      <c r="H13" s="11"/>
      <c r="I13" s="11"/>
      <c r="J13" s="11"/>
      <c r="K13" s="11"/>
      <c r="L13" s="12">
        <v>0.9</v>
      </c>
      <c r="M13" s="12"/>
      <c r="N13" s="10">
        <v>0.03</v>
      </c>
      <c r="O13" s="10">
        <v>3</v>
      </c>
      <c r="P13" s="12" t="s">
        <v>27</v>
      </c>
      <c r="Q13" s="12"/>
      <c r="R13" s="10" t="s">
        <v>27</v>
      </c>
      <c r="S13" s="10" t="s">
        <v>27</v>
      </c>
      <c r="T13" s="13"/>
    </row>
    <row r="14" spans="1:20" s="10" customFormat="1" x14ac:dyDescent="0.2">
      <c r="A14" s="10" t="s">
        <v>31</v>
      </c>
      <c r="B14" s="10">
        <v>372</v>
      </c>
      <c r="F14" s="11">
        <v>10</v>
      </c>
      <c r="G14" s="11">
        <v>7.7</v>
      </c>
      <c r="H14" s="11">
        <v>231.6</v>
      </c>
      <c r="I14" s="11">
        <v>300.77922077922074</v>
      </c>
      <c r="J14" s="11">
        <v>41.1</v>
      </c>
      <c r="K14" s="11">
        <v>17.218265605362379</v>
      </c>
      <c r="L14" s="12">
        <v>0.95</v>
      </c>
      <c r="M14" s="12">
        <v>0.95216826235757912</v>
      </c>
      <c r="N14" s="10">
        <v>0.03</v>
      </c>
      <c r="O14" s="10">
        <v>3</v>
      </c>
      <c r="P14" s="12">
        <v>0.37</v>
      </c>
      <c r="Q14" s="12">
        <v>0.41131144576757162</v>
      </c>
      <c r="R14" s="10">
        <v>0.1</v>
      </c>
      <c r="S14" s="10">
        <v>3</v>
      </c>
      <c r="T14" s="13"/>
    </row>
    <row r="15" spans="1:20" s="10" customFormat="1" x14ac:dyDescent="0.2">
      <c r="A15" s="10" t="s">
        <v>32</v>
      </c>
      <c r="B15" s="10">
        <v>372</v>
      </c>
      <c r="F15" s="11">
        <v>8.8000000000000007</v>
      </c>
      <c r="G15" s="11">
        <v>7.6</v>
      </c>
      <c r="H15" s="11">
        <v>55.8</v>
      </c>
      <c r="I15" s="11">
        <v>73.421052631578945</v>
      </c>
      <c r="J15" s="11">
        <v>15.6</v>
      </c>
      <c r="K15" s="11">
        <v>6.6213921901528021</v>
      </c>
      <c r="L15" s="12">
        <v>0.76</v>
      </c>
      <c r="M15" s="12">
        <v>0.76635174418604657</v>
      </c>
      <c r="N15" s="12">
        <v>0</v>
      </c>
      <c r="O15" s="10">
        <v>3</v>
      </c>
      <c r="P15" s="12">
        <v>0.18</v>
      </c>
      <c r="Q15" s="12">
        <v>0.26538810027182119</v>
      </c>
      <c r="R15" s="10">
        <v>0.03</v>
      </c>
      <c r="S15" s="10">
        <v>3</v>
      </c>
      <c r="T15" s="13"/>
    </row>
    <row r="16" spans="1:20" s="10" customFormat="1" x14ac:dyDescent="0.2">
      <c r="A16" s="10" t="s">
        <v>33</v>
      </c>
      <c r="B16" s="10">
        <v>372</v>
      </c>
      <c r="F16" s="11">
        <v>11</v>
      </c>
      <c r="G16" s="11">
        <v>6.6</v>
      </c>
      <c r="H16" s="11">
        <v>159.80000000000001</v>
      </c>
      <c r="I16" s="11">
        <v>242.12121212121212</v>
      </c>
      <c r="J16" s="11">
        <v>31</v>
      </c>
      <c r="K16" s="11">
        <v>15.151515151515152</v>
      </c>
      <c r="L16" s="12">
        <v>0.71</v>
      </c>
      <c r="M16" s="12">
        <v>0.71170038959406812</v>
      </c>
      <c r="N16" s="10">
        <v>0.04</v>
      </c>
      <c r="O16" s="10">
        <v>3</v>
      </c>
      <c r="P16" s="12">
        <v>0.53</v>
      </c>
      <c r="Q16" s="12">
        <v>0.58865096359743041</v>
      </c>
      <c r="R16" s="10">
        <v>0.06</v>
      </c>
      <c r="S16" s="10">
        <v>3</v>
      </c>
      <c r="T16" s="13"/>
    </row>
    <row r="17" spans="1:20" s="10" customFormat="1" x14ac:dyDescent="0.2">
      <c r="A17" s="10" t="s">
        <v>34</v>
      </c>
      <c r="B17" s="10">
        <v>372</v>
      </c>
      <c r="F17" s="11">
        <v>11</v>
      </c>
      <c r="G17" s="11">
        <v>7.1</v>
      </c>
      <c r="H17" s="11">
        <v>96.2</v>
      </c>
      <c r="I17" s="11">
        <v>135.49295774647888</v>
      </c>
      <c r="J17" s="11">
        <v>26.8</v>
      </c>
      <c r="K17" s="11">
        <v>12.176283507496594</v>
      </c>
      <c r="L17" s="12">
        <v>0.68</v>
      </c>
      <c r="M17" s="12">
        <v>0.68282542674625624</v>
      </c>
      <c r="N17" s="10">
        <v>0.04</v>
      </c>
      <c r="O17" s="10">
        <v>3</v>
      </c>
      <c r="P17" s="12">
        <v>0.44</v>
      </c>
      <c r="Q17" s="12">
        <v>0.50621163461929353</v>
      </c>
      <c r="R17" s="10">
        <v>0.06</v>
      </c>
      <c r="S17" s="10">
        <v>3</v>
      </c>
      <c r="T17" s="13"/>
    </row>
    <row r="18" spans="1:20" s="10" customFormat="1" x14ac:dyDescent="0.2">
      <c r="A18" s="10" t="s">
        <v>35</v>
      </c>
      <c r="B18" s="10">
        <v>372</v>
      </c>
      <c r="F18" s="11">
        <v>8.8000000000000007</v>
      </c>
      <c r="G18" s="11">
        <v>7.2</v>
      </c>
      <c r="H18" s="11">
        <v>225.3</v>
      </c>
      <c r="I18" s="11">
        <v>312.91666666666669</v>
      </c>
      <c r="J18" s="11">
        <v>35.6</v>
      </c>
      <c r="K18" s="11">
        <v>15.949820788530467</v>
      </c>
      <c r="L18" s="12">
        <v>0.76</v>
      </c>
      <c r="M18" s="12">
        <v>0.76147475287202782</v>
      </c>
      <c r="N18" s="10">
        <v>0.03</v>
      </c>
      <c r="O18" s="10">
        <v>3</v>
      </c>
      <c r="P18" s="12">
        <v>0.39</v>
      </c>
      <c r="Q18" s="12">
        <v>0.43615439942459844</v>
      </c>
      <c r="R18" s="10">
        <v>0.04</v>
      </c>
      <c r="S18" s="10">
        <v>3</v>
      </c>
      <c r="T18" s="13"/>
    </row>
    <row r="19" spans="1:20" s="10" customFormat="1" x14ac:dyDescent="0.2">
      <c r="A19" s="10" t="s">
        <v>36</v>
      </c>
      <c r="B19" s="10">
        <v>372</v>
      </c>
      <c r="F19" s="11">
        <v>7.8</v>
      </c>
      <c r="G19" s="11">
        <v>7.8</v>
      </c>
      <c r="H19" s="11">
        <v>159.1</v>
      </c>
      <c r="I19" s="11">
        <v>203.97435897435898</v>
      </c>
      <c r="J19" s="11">
        <v>32.299999999999997</v>
      </c>
      <c r="K19" s="11">
        <v>13.358147229114969</v>
      </c>
      <c r="L19" s="12">
        <v>0.78</v>
      </c>
      <c r="M19" s="12">
        <v>0.78236483072258722</v>
      </c>
      <c r="N19" s="10">
        <v>0.05</v>
      </c>
      <c r="O19" s="10">
        <v>3</v>
      </c>
      <c r="P19" s="12">
        <v>0.41</v>
      </c>
      <c r="Q19" s="12">
        <v>0.46745197777926512</v>
      </c>
      <c r="R19" s="10">
        <v>0.03</v>
      </c>
      <c r="S19" s="10">
        <v>3</v>
      </c>
      <c r="T19" s="13"/>
    </row>
    <row r="20" spans="1:20" s="10" customFormat="1" x14ac:dyDescent="0.2">
      <c r="A20" s="10" t="s">
        <v>37</v>
      </c>
      <c r="B20" s="10">
        <v>372</v>
      </c>
      <c r="F20" s="11"/>
      <c r="G20" s="11"/>
      <c r="H20" s="11"/>
      <c r="I20" s="11"/>
      <c r="J20" s="11"/>
      <c r="K20" s="11"/>
      <c r="L20" s="12"/>
      <c r="M20" s="12"/>
      <c r="P20" s="12">
        <v>0.37</v>
      </c>
      <c r="Q20" s="12"/>
      <c r="R20" s="10">
        <v>0.26</v>
      </c>
      <c r="S20" s="10">
        <v>2</v>
      </c>
      <c r="T20" s="13"/>
    </row>
    <row r="21" spans="1:20" s="10" customFormat="1" x14ac:dyDescent="0.2">
      <c r="A21" s="10" t="s">
        <v>38</v>
      </c>
      <c r="B21" s="10">
        <v>372</v>
      </c>
      <c r="F21" s="11">
        <v>6.9</v>
      </c>
      <c r="G21" s="11">
        <v>8.5</v>
      </c>
      <c r="H21" s="11">
        <v>113.2</v>
      </c>
      <c r="I21" s="11">
        <v>133.1764705882353</v>
      </c>
      <c r="J21" s="11">
        <v>26.3</v>
      </c>
      <c r="K21" s="11">
        <v>9.9810246679316901</v>
      </c>
      <c r="L21" s="12">
        <v>0.69</v>
      </c>
      <c r="M21" s="12">
        <v>0.69295060080106807</v>
      </c>
      <c r="N21" s="10">
        <v>0.05</v>
      </c>
      <c r="O21" s="10">
        <v>3</v>
      </c>
      <c r="P21" s="12">
        <v>0.42</v>
      </c>
      <c r="Q21" s="12">
        <v>0.5001690259877456</v>
      </c>
      <c r="R21" s="10">
        <v>0.08</v>
      </c>
      <c r="S21" s="10">
        <v>3</v>
      </c>
      <c r="T21" s="13"/>
    </row>
    <row r="22" spans="1:20" s="10" customFormat="1" x14ac:dyDescent="0.2">
      <c r="A22" s="10" t="s">
        <v>39</v>
      </c>
      <c r="B22" s="10">
        <v>372</v>
      </c>
      <c r="F22" s="11">
        <v>4.9000000000000004</v>
      </c>
      <c r="G22" s="11">
        <v>8.6999999999999993</v>
      </c>
      <c r="H22" s="11">
        <v>67.599999999999994</v>
      </c>
      <c r="I22" s="11">
        <v>77.701149425287355</v>
      </c>
      <c r="J22" s="11">
        <v>17.5</v>
      </c>
      <c r="K22" s="11">
        <v>6.4886911383018173</v>
      </c>
      <c r="L22" s="12">
        <v>0.71</v>
      </c>
      <c r="M22" s="12">
        <v>0.71534542184924321</v>
      </c>
      <c r="N22" s="10">
        <v>0.05</v>
      </c>
      <c r="O22" s="10">
        <v>3</v>
      </c>
      <c r="P22" s="12">
        <v>0.32</v>
      </c>
      <c r="Q22" s="12">
        <v>0.43295953522934538</v>
      </c>
      <c r="R22" s="10">
        <v>7.0000000000000007E-2</v>
      </c>
      <c r="S22" s="10">
        <v>3</v>
      </c>
      <c r="T22" s="13"/>
    </row>
    <row r="23" spans="1:20" s="10" customFormat="1" x14ac:dyDescent="0.2">
      <c r="A23" s="10" t="s">
        <v>40</v>
      </c>
      <c r="B23" s="10">
        <v>372</v>
      </c>
      <c r="F23" s="11">
        <v>4.0999999999999996</v>
      </c>
      <c r="G23" s="11">
        <v>9.1</v>
      </c>
      <c r="H23" s="11">
        <v>58.2</v>
      </c>
      <c r="I23" s="11">
        <v>63.956043956043956</v>
      </c>
      <c r="J23" s="11">
        <v>13.4</v>
      </c>
      <c r="K23" s="11">
        <v>4.7500886210563635</v>
      </c>
      <c r="L23" s="12">
        <v>0.68</v>
      </c>
      <c r="M23" s="12">
        <v>0.68603595740967016</v>
      </c>
      <c r="N23" s="10">
        <v>0.03</v>
      </c>
      <c r="O23" s="10">
        <v>3</v>
      </c>
      <c r="P23" s="12">
        <v>0.3</v>
      </c>
      <c r="Q23" s="12">
        <v>0.45999621892428399</v>
      </c>
      <c r="R23" s="10">
        <v>0.04</v>
      </c>
      <c r="S23" s="10">
        <v>3</v>
      </c>
      <c r="T23" s="13"/>
    </row>
    <row r="24" spans="1:20" s="10" customFormat="1" x14ac:dyDescent="0.2">
      <c r="A24" s="10" t="s">
        <v>41</v>
      </c>
      <c r="B24" s="10">
        <v>372</v>
      </c>
      <c r="F24" s="11">
        <v>6.4</v>
      </c>
      <c r="G24" s="11">
        <v>8</v>
      </c>
      <c r="H24" s="11">
        <v>97.4</v>
      </c>
      <c r="I24" s="11">
        <v>121.75</v>
      </c>
      <c r="J24" s="11">
        <v>18.7</v>
      </c>
      <c r="K24" s="11">
        <v>7.540322580645161</v>
      </c>
      <c r="L24" s="12">
        <v>0.55000000000000004</v>
      </c>
      <c r="M24" s="12">
        <v>0.55207039337474129</v>
      </c>
      <c r="N24" s="10">
        <v>0.04</v>
      </c>
      <c r="O24" s="10">
        <v>3</v>
      </c>
      <c r="P24" s="12">
        <v>0.34</v>
      </c>
      <c r="Q24" s="12">
        <v>0.43785450061652287</v>
      </c>
      <c r="R24" s="10">
        <v>0.14000000000000001</v>
      </c>
      <c r="S24" s="10">
        <v>3</v>
      </c>
      <c r="T24" s="13"/>
    </row>
    <row r="25" spans="1:20" s="10" customFormat="1" x14ac:dyDescent="0.2">
      <c r="A25" s="10" t="s">
        <v>42</v>
      </c>
      <c r="B25" s="10">
        <v>372</v>
      </c>
      <c r="F25" s="11">
        <v>7.9</v>
      </c>
      <c r="G25" s="11">
        <v>5.9</v>
      </c>
      <c r="H25" s="11">
        <v>83.8</v>
      </c>
      <c r="I25" s="11">
        <v>142.03389830508473</v>
      </c>
      <c r="J25" s="11">
        <v>21.2</v>
      </c>
      <c r="K25" s="11">
        <v>11.591033351558227</v>
      </c>
      <c r="L25" s="12">
        <v>0.88</v>
      </c>
      <c r="M25" s="12">
        <v>0.88411248647999041</v>
      </c>
      <c r="N25" s="10">
        <v>0.03</v>
      </c>
      <c r="O25" s="10">
        <v>3</v>
      </c>
      <c r="P25" s="12">
        <v>0.35</v>
      </c>
      <c r="Q25" s="12">
        <v>0.41137267048681014</v>
      </c>
      <c r="R25" s="10">
        <v>7.0000000000000007E-2</v>
      </c>
      <c r="S25" s="10">
        <v>3</v>
      </c>
      <c r="T25" s="13"/>
    </row>
    <row r="26" spans="1:20" s="10" customFormat="1" x14ac:dyDescent="0.2">
      <c r="A26" s="10" t="s">
        <v>43</v>
      </c>
      <c r="B26" s="10">
        <v>372</v>
      </c>
      <c r="F26" s="11">
        <v>8.1999999999999993</v>
      </c>
      <c r="G26" s="11">
        <v>6.8</v>
      </c>
      <c r="H26" s="11">
        <v>106.1</v>
      </c>
      <c r="I26" s="11">
        <v>156.02941176470586</v>
      </c>
      <c r="J26" s="11">
        <v>24.8</v>
      </c>
      <c r="K26" s="11">
        <v>11.764705882352942</v>
      </c>
      <c r="L26" s="12">
        <v>0.77</v>
      </c>
      <c r="M26" s="12">
        <v>0.77303168279263901</v>
      </c>
      <c r="N26" s="10">
        <v>0.03</v>
      </c>
      <c r="O26" s="10">
        <v>3</v>
      </c>
      <c r="P26" s="12">
        <v>0.34</v>
      </c>
      <c r="Q26" s="12">
        <v>0.39945355191256832</v>
      </c>
      <c r="R26" s="10">
        <v>0.11</v>
      </c>
      <c r="S26" s="10">
        <v>3</v>
      </c>
      <c r="T26" s="13"/>
    </row>
    <row r="27" spans="1:20" s="10" customFormat="1" x14ac:dyDescent="0.2">
      <c r="A27" s="10" t="s">
        <v>44</v>
      </c>
      <c r="B27" s="10">
        <v>372</v>
      </c>
      <c r="F27" s="11">
        <v>8.5</v>
      </c>
      <c r="G27" s="11">
        <v>23.9</v>
      </c>
      <c r="H27" s="11">
        <v>407</v>
      </c>
      <c r="I27" s="11">
        <v>170.29288702928869</v>
      </c>
      <c r="J27" s="11">
        <v>99.2</v>
      </c>
      <c r="K27" s="11">
        <v>13.389121338912135</v>
      </c>
      <c r="L27" s="12">
        <v>0.79</v>
      </c>
      <c r="M27" s="12">
        <v>0.79289439213069379</v>
      </c>
      <c r="N27" s="10">
        <v>0.11</v>
      </c>
      <c r="O27" s="10">
        <v>3</v>
      </c>
      <c r="P27" s="12">
        <v>0.32</v>
      </c>
      <c r="Q27" s="12">
        <v>0.37004390408645726</v>
      </c>
      <c r="R27" s="10">
        <v>0.1</v>
      </c>
      <c r="S27" s="10">
        <v>3</v>
      </c>
      <c r="T27" s="13"/>
    </row>
    <row r="28" spans="1:20" s="10" customFormat="1" x14ac:dyDescent="0.2">
      <c r="A28" s="10" t="s">
        <v>45</v>
      </c>
      <c r="B28" s="10">
        <v>372</v>
      </c>
      <c r="F28" s="11">
        <v>7.3</v>
      </c>
      <c r="G28" s="11">
        <v>7</v>
      </c>
      <c r="H28" s="11">
        <v>98.3</v>
      </c>
      <c r="I28" s="11">
        <v>140.42857142857142</v>
      </c>
      <c r="J28" s="11">
        <v>25.9</v>
      </c>
      <c r="K28" s="11">
        <v>11.935483870967742</v>
      </c>
      <c r="L28" s="12">
        <v>0.86</v>
      </c>
      <c r="M28" s="12">
        <v>0.86401639344262293</v>
      </c>
      <c r="N28" s="10">
        <v>0.01</v>
      </c>
      <c r="O28" s="10">
        <v>3</v>
      </c>
      <c r="P28" s="12">
        <v>0.2</v>
      </c>
      <c r="Q28" s="12">
        <v>0.2457227138643068</v>
      </c>
      <c r="R28" s="10">
        <v>0.06</v>
      </c>
      <c r="S28" s="10">
        <v>3</v>
      </c>
      <c r="T28" s="13"/>
    </row>
    <row r="29" spans="1:20" x14ac:dyDescent="0.2">
      <c r="A29" s="2" t="s">
        <v>46</v>
      </c>
      <c r="B29" s="2">
        <v>372</v>
      </c>
      <c r="F29" s="14">
        <v>8.5</v>
      </c>
      <c r="G29" s="14">
        <v>7.7</v>
      </c>
      <c r="H29" s="14">
        <v>150.9</v>
      </c>
      <c r="I29" s="14">
        <v>195.97402597402598</v>
      </c>
      <c r="J29" s="14">
        <v>37.1</v>
      </c>
      <c r="K29" s="14">
        <v>15.542521994134898</v>
      </c>
      <c r="L29" s="9">
        <v>1.29</v>
      </c>
      <c r="M29" s="9">
        <v>1.2950775994138413</v>
      </c>
      <c r="N29" s="2">
        <v>0.02</v>
      </c>
      <c r="O29" s="2">
        <v>3</v>
      </c>
      <c r="P29" s="9">
        <v>0.12</v>
      </c>
      <c r="Q29" s="9">
        <v>0.14888082274652148</v>
      </c>
      <c r="R29" s="2">
        <v>0.02</v>
      </c>
      <c r="S29" s="2">
        <v>3</v>
      </c>
    </row>
    <row r="30" spans="1:20" x14ac:dyDescent="0.2">
      <c r="A30" s="2" t="s">
        <v>47</v>
      </c>
      <c r="B30" s="2">
        <v>372</v>
      </c>
      <c r="F30" s="14"/>
      <c r="G30" s="14"/>
      <c r="H30" s="14"/>
      <c r="I30" s="14"/>
      <c r="J30" s="14"/>
      <c r="K30" s="14"/>
      <c r="L30" s="9">
        <v>1.33</v>
      </c>
      <c r="M30" s="9"/>
      <c r="N30" s="2">
        <v>0.04</v>
      </c>
      <c r="O30" s="2">
        <v>3</v>
      </c>
      <c r="P30" s="9" t="s">
        <v>27</v>
      </c>
      <c r="Q30" s="9"/>
      <c r="R30" s="2" t="s">
        <v>27</v>
      </c>
      <c r="S30" s="2" t="s">
        <v>27</v>
      </c>
    </row>
    <row r="31" spans="1:20" x14ac:dyDescent="0.2">
      <c r="A31" s="2" t="s">
        <v>48</v>
      </c>
      <c r="B31" s="2">
        <v>372</v>
      </c>
      <c r="F31" s="14">
        <v>7</v>
      </c>
      <c r="G31" s="14">
        <v>7.5</v>
      </c>
      <c r="H31" s="14">
        <v>103.2</v>
      </c>
      <c r="I31" s="14">
        <v>137.6</v>
      </c>
      <c r="J31" s="14">
        <v>26.9</v>
      </c>
      <c r="K31" s="14">
        <v>11.569892473118278</v>
      </c>
      <c r="L31" s="9">
        <v>1.26</v>
      </c>
      <c r="M31" s="9">
        <v>1.2670278184480235</v>
      </c>
      <c r="N31" s="2">
        <v>0.01</v>
      </c>
      <c r="O31" s="2">
        <v>3</v>
      </c>
      <c r="P31" s="9">
        <v>0.11</v>
      </c>
      <c r="Q31" s="9">
        <v>0.14878942014242116</v>
      </c>
      <c r="R31" s="2">
        <v>0.11</v>
      </c>
      <c r="S31" s="2">
        <v>3</v>
      </c>
    </row>
    <row r="32" spans="1:20" x14ac:dyDescent="0.2">
      <c r="A32" s="2" t="s">
        <v>49</v>
      </c>
      <c r="B32" s="2">
        <v>372</v>
      </c>
      <c r="F32" s="14">
        <v>6.1</v>
      </c>
      <c r="G32" s="14">
        <v>8.9</v>
      </c>
      <c r="H32" s="14">
        <v>109.5</v>
      </c>
      <c r="I32" s="14">
        <v>123.03370786516852</v>
      </c>
      <c r="J32" s="14">
        <v>25.4</v>
      </c>
      <c r="K32" s="14">
        <v>9.2062341428053642</v>
      </c>
      <c r="L32" s="9">
        <v>1.31</v>
      </c>
      <c r="M32" s="9">
        <v>1.318276401804622</v>
      </c>
      <c r="N32" s="2">
        <v>0.03</v>
      </c>
      <c r="O32" s="2">
        <v>3</v>
      </c>
      <c r="P32" s="9" t="s">
        <v>27</v>
      </c>
      <c r="Q32" s="9"/>
      <c r="R32" s="2" t="s">
        <v>27</v>
      </c>
      <c r="S32" s="2" t="s">
        <v>27</v>
      </c>
    </row>
    <row r="33" spans="1:19" x14ac:dyDescent="0.2">
      <c r="A33" s="3" t="s">
        <v>50</v>
      </c>
      <c r="B33" s="2">
        <v>372</v>
      </c>
      <c r="F33" s="14"/>
      <c r="G33" s="14"/>
      <c r="H33" s="14"/>
      <c r="I33" s="14"/>
      <c r="J33" s="14"/>
      <c r="K33" s="14"/>
      <c r="L33" s="9"/>
      <c r="M33" s="9"/>
      <c r="P33" s="9"/>
      <c r="Q33" s="9"/>
    </row>
    <row r="34" spans="1:19" x14ac:dyDescent="0.2">
      <c r="A34" s="2" t="s">
        <v>51</v>
      </c>
      <c r="B34" s="2">
        <v>372</v>
      </c>
      <c r="F34" s="14">
        <v>6.4</v>
      </c>
      <c r="G34" s="14">
        <v>7.5</v>
      </c>
      <c r="H34" s="14">
        <v>88.2</v>
      </c>
      <c r="I34" s="14">
        <v>117.6</v>
      </c>
      <c r="J34" s="14">
        <v>25.1</v>
      </c>
      <c r="K34" s="14">
        <v>10.795698924731182</v>
      </c>
      <c r="L34" s="9">
        <v>1.06</v>
      </c>
      <c r="M34" s="9">
        <v>1.0665180102915952</v>
      </c>
      <c r="N34" s="2">
        <v>7.0000000000000007E-2</v>
      </c>
      <c r="O34" s="2">
        <v>3</v>
      </c>
      <c r="P34" s="9">
        <v>0.2</v>
      </c>
      <c r="Q34" s="9">
        <v>0.25104281009879253</v>
      </c>
      <c r="R34" s="2">
        <v>0.04</v>
      </c>
      <c r="S34" s="2">
        <v>3</v>
      </c>
    </row>
    <row r="35" spans="1:19" x14ac:dyDescent="0.2">
      <c r="A35" s="2" t="s">
        <v>52</v>
      </c>
      <c r="B35" s="2">
        <v>372</v>
      </c>
      <c r="F35" s="14">
        <v>3.1</v>
      </c>
      <c r="G35" s="14">
        <v>8.9</v>
      </c>
      <c r="H35" s="14">
        <v>45.8</v>
      </c>
      <c r="I35" s="14">
        <v>51.460674157303366</v>
      </c>
      <c r="J35" s="14">
        <v>9.4</v>
      </c>
      <c r="K35" s="14">
        <v>3.4070315331641896</v>
      </c>
      <c r="L35" s="9">
        <v>0.77</v>
      </c>
      <c r="M35" s="9">
        <v>0.77931418392340235</v>
      </c>
      <c r="N35" s="2">
        <v>0.02</v>
      </c>
      <c r="O35" s="2">
        <v>3</v>
      </c>
      <c r="P35" s="9">
        <v>0.04</v>
      </c>
      <c r="Q35" s="9">
        <v>0.18125282336997439</v>
      </c>
      <c r="R35" s="2">
        <v>0.04</v>
      </c>
      <c r="S35" s="2">
        <v>3</v>
      </c>
    </row>
    <row r="36" spans="1:19" x14ac:dyDescent="0.2">
      <c r="A36" s="2" t="s">
        <v>53</v>
      </c>
      <c r="B36" s="2">
        <v>372</v>
      </c>
      <c r="F36" s="14">
        <v>7.3</v>
      </c>
      <c r="G36" s="14">
        <v>6.6</v>
      </c>
      <c r="H36" s="14">
        <v>81.5</v>
      </c>
      <c r="I36" s="14">
        <v>123.48484848484848</v>
      </c>
      <c r="J36" s="14"/>
      <c r="K36" s="14"/>
      <c r="L36" s="9">
        <v>0.62</v>
      </c>
      <c r="M36" s="9">
        <v>0.62261256803562592</v>
      </c>
      <c r="N36" s="2">
        <v>0.02</v>
      </c>
      <c r="O36" s="2">
        <v>3</v>
      </c>
      <c r="P36" s="9" t="s">
        <v>27</v>
      </c>
      <c r="Q36" s="9"/>
      <c r="R36" s="2" t="s">
        <v>27</v>
      </c>
      <c r="S36" s="2" t="s">
        <v>27</v>
      </c>
    </row>
    <row r="37" spans="1:19" x14ac:dyDescent="0.2">
      <c r="A37" s="2" t="s">
        <v>54</v>
      </c>
      <c r="B37" s="2">
        <v>372</v>
      </c>
      <c r="F37" s="14">
        <v>5.8</v>
      </c>
      <c r="G37" s="14">
        <v>7.7</v>
      </c>
      <c r="H37" s="14">
        <v>71.400000000000006</v>
      </c>
      <c r="I37" s="14">
        <v>92.727272727272734</v>
      </c>
      <c r="J37" s="14">
        <v>18.5</v>
      </c>
      <c r="K37" s="14">
        <v>7.7503142019271056</v>
      </c>
      <c r="L37" s="9">
        <v>1.1000000000000001</v>
      </c>
      <c r="M37" s="9">
        <v>1.1087215064420219</v>
      </c>
      <c r="N37" s="2">
        <v>0.06</v>
      </c>
      <c r="O37" s="2">
        <v>3</v>
      </c>
      <c r="P37" s="9">
        <v>0.03</v>
      </c>
      <c r="Q37" s="9">
        <v>7.888661329361385E-2</v>
      </c>
      <c r="R37" s="2">
        <v>0.06</v>
      </c>
      <c r="S37" s="2">
        <v>3</v>
      </c>
    </row>
    <row r="38" spans="1:19" x14ac:dyDescent="0.2">
      <c r="A38" s="3" t="s">
        <v>55</v>
      </c>
      <c r="B38" s="2">
        <v>372</v>
      </c>
      <c r="F38" s="14"/>
      <c r="G38" s="14"/>
      <c r="H38" s="14"/>
      <c r="I38" s="14"/>
      <c r="J38" s="14"/>
      <c r="K38" s="14"/>
      <c r="L38" s="9"/>
      <c r="M38" s="9"/>
      <c r="P38" s="9"/>
      <c r="Q38" s="9"/>
    </row>
    <row r="39" spans="1:19" x14ac:dyDescent="0.2">
      <c r="A39" s="2" t="s">
        <v>56</v>
      </c>
      <c r="B39" s="2">
        <v>372</v>
      </c>
      <c r="F39" s="14">
        <v>4.5</v>
      </c>
      <c r="G39" s="14">
        <v>7.5</v>
      </c>
      <c r="H39" s="14">
        <v>62.8</v>
      </c>
      <c r="I39" s="14">
        <v>83.73333333333332</v>
      </c>
      <c r="J39" s="14">
        <v>19.100000000000001</v>
      </c>
      <c r="K39" s="14">
        <v>8.21505376344086</v>
      </c>
      <c r="L39" s="9">
        <v>1.17</v>
      </c>
      <c r="M39" s="9">
        <v>1.1805157131345689</v>
      </c>
      <c r="N39" s="2">
        <v>0.03</v>
      </c>
      <c r="O39" s="2">
        <v>3</v>
      </c>
      <c r="P39" s="9">
        <v>-0.06</v>
      </c>
      <c r="Q39" s="9">
        <v>-2.6736214605067067E-2</v>
      </c>
      <c r="R39" s="2">
        <v>0.08</v>
      </c>
      <c r="S39" s="2">
        <v>3</v>
      </c>
    </row>
    <row r="40" spans="1:19" x14ac:dyDescent="0.2">
      <c r="A40" s="2" t="s">
        <v>57</v>
      </c>
      <c r="B40" s="2">
        <v>372</v>
      </c>
      <c r="F40" s="14">
        <v>5.7</v>
      </c>
      <c r="G40" s="14">
        <v>6.3</v>
      </c>
      <c r="H40" s="14">
        <v>57.3</v>
      </c>
      <c r="I40" s="14">
        <v>90.952380952380949</v>
      </c>
      <c r="J40" s="14">
        <v>17.100000000000001</v>
      </c>
      <c r="K40" s="14">
        <v>8.7557603686635943</v>
      </c>
      <c r="L40" s="9">
        <v>0.96</v>
      </c>
      <c r="M40" s="9">
        <v>0.96733721545791418</v>
      </c>
      <c r="N40" s="2">
        <v>0.05</v>
      </c>
      <c r="O40" s="2">
        <v>3</v>
      </c>
      <c r="P40" s="9">
        <v>0.01</v>
      </c>
      <c r="Q40" s="9">
        <v>4.9970291146761735E-2</v>
      </c>
      <c r="R40" s="2">
        <v>7.0000000000000007E-2</v>
      </c>
      <c r="S40" s="2">
        <v>3</v>
      </c>
    </row>
    <row r="41" spans="1:19" x14ac:dyDescent="0.2">
      <c r="A41" s="2" t="s">
        <v>58</v>
      </c>
      <c r="B41" s="2">
        <v>372</v>
      </c>
      <c r="F41" s="14">
        <v>7.7</v>
      </c>
      <c r="G41" s="14">
        <v>5.7</v>
      </c>
      <c r="H41" s="14">
        <v>115.1</v>
      </c>
      <c r="I41" s="14">
        <v>201.92982456140348</v>
      </c>
      <c r="J41" s="14">
        <v>22.8</v>
      </c>
      <c r="K41" s="14">
        <v>12.903225806451614</v>
      </c>
      <c r="L41" s="9">
        <v>1.6</v>
      </c>
      <c r="M41" s="9">
        <v>1.6064699205448354</v>
      </c>
      <c r="N41" s="2">
        <v>0.05</v>
      </c>
      <c r="O41" s="2">
        <v>3</v>
      </c>
      <c r="P41" s="9">
        <v>-0.06</v>
      </c>
      <c r="Q41" s="9">
        <v>-3.9837398373983736E-2</v>
      </c>
      <c r="R41" s="2">
        <v>0.05</v>
      </c>
      <c r="S41" s="2">
        <v>3</v>
      </c>
    </row>
    <row r="42" spans="1:19" x14ac:dyDescent="0.2">
      <c r="A42" s="2" t="s">
        <v>59</v>
      </c>
      <c r="B42" s="2">
        <v>372</v>
      </c>
      <c r="F42" s="14">
        <v>7.7</v>
      </c>
      <c r="G42" s="14">
        <v>5.8</v>
      </c>
      <c r="H42" s="14">
        <v>103.2</v>
      </c>
      <c r="I42" s="14">
        <v>177.93103448275863</v>
      </c>
      <c r="J42" s="14">
        <v>22.7</v>
      </c>
      <c r="K42" s="14">
        <v>12.625139043381536</v>
      </c>
      <c r="L42" s="9">
        <v>1.27</v>
      </c>
      <c r="M42" s="9">
        <v>1.2754823621126485</v>
      </c>
      <c r="N42" s="2">
        <v>0.09</v>
      </c>
      <c r="O42" s="2">
        <v>3</v>
      </c>
      <c r="P42" s="9">
        <v>-7.0000000000000007E-2</v>
      </c>
      <c r="Q42" s="9">
        <v>-5.0215290402832277E-2</v>
      </c>
      <c r="R42" s="2">
        <v>0.1</v>
      </c>
      <c r="S42" s="2">
        <v>3</v>
      </c>
    </row>
    <row r="43" spans="1:19" x14ac:dyDescent="0.2">
      <c r="A43" s="2" t="s">
        <v>60</v>
      </c>
      <c r="B43" s="2">
        <v>372</v>
      </c>
      <c r="F43" s="14">
        <v>5</v>
      </c>
      <c r="G43" s="14">
        <v>5.0999999999999996</v>
      </c>
      <c r="H43" s="14">
        <v>67</v>
      </c>
      <c r="I43" s="14">
        <v>131.37254901960785</v>
      </c>
      <c r="J43" s="14">
        <v>16</v>
      </c>
      <c r="K43" s="14">
        <v>10.120177103099305</v>
      </c>
      <c r="L43" s="9">
        <v>1.69</v>
      </c>
      <c r="M43" s="9">
        <v>1.7006617536471649</v>
      </c>
      <c r="N43" s="2">
        <v>0.08</v>
      </c>
      <c r="O43" s="2">
        <v>3</v>
      </c>
      <c r="P43" s="9">
        <v>-0.12</v>
      </c>
      <c r="Q43" s="9">
        <v>-0.10026354116096817</v>
      </c>
      <c r="R43" s="2">
        <v>0.04</v>
      </c>
      <c r="S43" s="2">
        <v>3</v>
      </c>
    </row>
    <row r="44" spans="1:19" x14ac:dyDescent="0.2">
      <c r="A44" s="2" t="s">
        <v>61</v>
      </c>
      <c r="B44" s="2">
        <v>372</v>
      </c>
      <c r="F44" s="14">
        <v>7.1</v>
      </c>
      <c r="G44" s="14">
        <v>5.9</v>
      </c>
      <c r="H44" s="14">
        <v>79.8</v>
      </c>
      <c r="I44" s="14">
        <v>135.25423728813558</v>
      </c>
      <c r="J44" s="14">
        <v>20.3</v>
      </c>
      <c r="K44" s="14">
        <v>11.098961180973209</v>
      </c>
      <c r="L44" s="9">
        <v>1.45</v>
      </c>
      <c r="M44" s="9">
        <v>1.4585658376467616</v>
      </c>
      <c r="N44" s="2">
        <v>0.03</v>
      </c>
      <c r="O44" s="2">
        <v>3</v>
      </c>
      <c r="P44" s="9">
        <v>-0.14000000000000001</v>
      </c>
      <c r="Q44" s="9">
        <v>-0.12415678631368092</v>
      </c>
      <c r="R44" s="2">
        <v>0.11</v>
      </c>
      <c r="S44" s="2">
        <v>3</v>
      </c>
    </row>
    <row r="45" spans="1:19" x14ac:dyDescent="0.2">
      <c r="A45" s="2" t="s">
        <v>62</v>
      </c>
      <c r="B45" s="2">
        <v>372</v>
      </c>
      <c r="F45" s="14">
        <v>5.5</v>
      </c>
      <c r="G45" s="14">
        <v>4.4000000000000004</v>
      </c>
      <c r="H45" s="14">
        <v>62.4</v>
      </c>
      <c r="I45" s="14">
        <v>141.81818181818178</v>
      </c>
      <c r="J45" s="14">
        <v>14.1</v>
      </c>
      <c r="K45" s="14">
        <v>10.33724340175953</v>
      </c>
      <c r="L45" s="9">
        <v>1.57</v>
      </c>
      <c r="M45" s="9">
        <v>1.5790187217559717</v>
      </c>
      <c r="N45" s="2">
        <v>7.0000000000000007E-2</v>
      </c>
      <c r="O45" s="2">
        <v>3</v>
      </c>
      <c r="P45" s="9">
        <v>-0.15</v>
      </c>
      <c r="Q45" s="9">
        <v>-0.13393530150753769</v>
      </c>
      <c r="R45" s="2">
        <v>0.04</v>
      </c>
      <c r="S45" s="2">
        <v>3</v>
      </c>
    </row>
    <row r="46" spans="1:19" x14ac:dyDescent="0.2">
      <c r="A46" s="2" t="s">
        <v>63</v>
      </c>
      <c r="B46" s="2">
        <v>372</v>
      </c>
      <c r="F46" s="14">
        <v>9.3000000000000007</v>
      </c>
      <c r="G46" s="14">
        <v>4.5</v>
      </c>
      <c r="H46" s="14">
        <v>119.2</v>
      </c>
      <c r="I46" s="14">
        <v>264.88888888888891</v>
      </c>
      <c r="J46" s="14">
        <v>29.8</v>
      </c>
      <c r="K46" s="14">
        <v>21.362007168458781</v>
      </c>
      <c r="L46" s="9">
        <v>1.65</v>
      </c>
      <c r="M46" s="9">
        <v>1.6551157894736841</v>
      </c>
      <c r="N46" s="2">
        <v>0.05</v>
      </c>
      <c r="O46" s="2">
        <v>3</v>
      </c>
      <c r="P46" s="9">
        <v>-0.24</v>
      </c>
      <c r="Q46" s="9">
        <v>-0.23705333568033796</v>
      </c>
      <c r="R46" s="2">
        <v>0.06</v>
      </c>
      <c r="S46" s="2">
        <v>3</v>
      </c>
    </row>
    <row r="47" spans="1:19" x14ac:dyDescent="0.2">
      <c r="A47" s="3" t="s">
        <v>64</v>
      </c>
      <c r="B47" s="2">
        <v>372</v>
      </c>
      <c r="F47" s="14"/>
      <c r="G47" s="14"/>
      <c r="H47" s="14"/>
      <c r="I47" s="14"/>
      <c r="J47" s="14"/>
      <c r="K47" s="14"/>
      <c r="L47" s="9"/>
      <c r="M47" s="9"/>
      <c r="P47" s="9"/>
      <c r="Q47" s="9"/>
    </row>
    <row r="48" spans="1:19" x14ac:dyDescent="0.2">
      <c r="A48" s="2" t="s">
        <v>65</v>
      </c>
      <c r="B48" s="2">
        <v>372</v>
      </c>
      <c r="F48" s="14">
        <v>9.9</v>
      </c>
      <c r="G48" s="14">
        <v>5.9</v>
      </c>
      <c r="H48" s="14">
        <v>126.6</v>
      </c>
      <c r="I48" s="14">
        <v>214.57627118644064</v>
      </c>
      <c r="J48" s="14">
        <v>26.9</v>
      </c>
      <c r="K48" s="14">
        <v>14.707490431930015</v>
      </c>
      <c r="L48" s="9">
        <v>1.27</v>
      </c>
      <c r="M48" s="9">
        <v>1.2745417030394413</v>
      </c>
      <c r="N48" s="2">
        <v>0.02</v>
      </c>
      <c r="O48" s="2">
        <v>3</v>
      </c>
      <c r="P48" s="9">
        <v>-0.03</v>
      </c>
      <c r="Q48" s="9">
        <v>-1.0302740217781495E-2</v>
      </c>
      <c r="R48" s="2">
        <v>0.03</v>
      </c>
      <c r="S48" s="2">
        <v>2</v>
      </c>
    </row>
    <row r="49" spans="1:20" x14ac:dyDescent="0.2">
      <c r="A49" s="2" t="s">
        <v>66</v>
      </c>
      <c r="B49" s="2">
        <v>372</v>
      </c>
      <c r="F49" s="14">
        <v>12.2</v>
      </c>
      <c r="G49" s="14">
        <v>6.2</v>
      </c>
      <c r="H49" s="14">
        <v>55.9</v>
      </c>
      <c r="I49" s="14">
        <v>90.161290322580641</v>
      </c>
      <c r="J49" s="14">
        <v>26.6</v>
      </c>
      <c r="K49" s="14">
        <v>13.839750260145681</v>
      </c>
      <c r="L49" s="9">
        <v>2.02</v>
      </c>
      <c r="M49" s="9">
        <v>2.0392908827785816</v>
      </c>
      <c r="N49" s="2">
        <v>0.08</v>
      </c>
      <c r="O49" s="2">
        <v>3</v>
      </c>
      <c r="P49" s="9">
        <v>-0.28999999999999998</v>
      </c>
      <c r="Q49" s="9">
        <v>-0.28922116865224085</v>
      </c>
      <c r="R49" s="2">
        <v>7.0000000000000007E-2</v>
      </c>
      <c r="S49" s="2">
        <v>3</v>
      </c>
    </row>
    <row r="50" spans="1:20" x14ac:dyDescent="0.2">
      <c r="A50" s="2" t="s">
        <v>67</v>
      </c>
      <c r="B50" s="2">
        <v>372</v>
      </c>
      <c r="F50" s="14">
        <v>8.1999999999999993</v>
      </c>
      <c r="G50" s="14">
        <v>6.7</v>
      </c>
      <c r="H50" s="14">
        <v>127.8</v>
      </c>
      <c r="I50" s="14">
        <v>190.74626865671638</v>
      </c>
      <c r="J50" s="14">
        <v>27.5</v>
      </c>
      <c r="K50" s="14">
        <v>13.240250361097738</v>
      </c>
      <c r="L50" s="9">
        <v>1.22</v>
      </c>
      <c r="M50" s="9">
        <v>1.2248485801935027</v>
      </c>
      <c r="N50" s="2">
        <v>0.05</v>
      </c>
      <c r="O50" s="2">
        <v>3</v>
      </c>
      <c r="P50" s="9">
        <v>-0.03</v>
      </c>
      <c r="Q50" s="9">
        <v>-7.9416276599929142E-3</v>
      </c>
      <c r="R50" s="2">
        <v>0.08</v>
      </c>
      <c r="S50" s="2">
        <v>3</v>
      </c>
    </row>
    <row r="51" spans="1:20" x14ac:dyDescent="0.2">
      <c r="A51" s="2" t="s">
        <v>68</v>
      </c>
      <c r="B51" s="2">
        <v>372</v>
      </c>
      <c r="F51" s="14">
        <v>13.1</v>
      </c>
      <c r="G51" s="14">
        <v>6.3</v>
      </c>
      <c r="H51" s="14">
        <v>109.4</v>
      </c>
      <c r="I51" s="14">
        <v>173.65079365079367</v>
      </c>
      <c r="J51" s="14">
        <v>25.7</v>
      </c>
      <c r="K51" s="14">
        <v>13.159242191500255</v>
      </c>
      <c r="L51" s="9">
        <v>1.73</v>
      </c>
      <c r="M51" s="9">
        <v>1.7382826146915509</v>
      </c>
      <c r="N51" s="2">
        <v>0.01</v>
      </c>
      <c r="O51" s="2">
        <v>3</v>
      </c>
      <c r="P51" s="9">
        <v>-0.11</v>
      </c>
      <c r="Q51" s="9">
        <v>-9.4374026192782248E-2</v>
      </c>
      <c r="R51" s="2">
        <v>0.02</v>
      </c>
      <c r="S51" s="2">
        <v>2</v>
      </c>
    </row>
    <row r="52" spans="1:20" x14ac:dyDescent="0.2">
      <c r="A52" s="2" t="s">
        <v>69</v>
      </c>
      <c r="B52" s="2">
        <v>372</v>
      </c>
      <c r="F52" s="14">
        <v>7.2</v>
      </c>
      <c r="G52" s="14">
        <v>6.9</v>
      </c>
      <c r="H52" s="14">
        <v>105.8</v>
      </c>
      <c r="I52" s="14">
        <v>153.33333333333331</v>
      </c>
      <c r="J52" s="14">
        <v>20.5</v>
      </c>
      <c r="K52" s="14">
        <v>9.583917718560075</v>
      </c>
      <c r="L52" s="9">
        <v>2.02</v>
      </c>
      <c r="M52" s="9">
        <v>2.0312910284463896</v>
      </c>
      <c r="N52" s="2">
        <v>0.06</v>
      </c>
      <c r="O52" s="2">
        <v>3</v>
      </c>
      <c r="P52" s="9">
        <v>-0.11</v>
      </c>
      <c r="Q52" s="9">
        <v>-8.7865584663144702E-2</v>
      </c>
      <c r="R52" s="2">
        <v>0.04</v>
      </c>
      <c r="S52" s="2">
        <v>3</v>
      </c>
    </row>
    <row r="53" spans="1:20" x14ac:dyDescent="0.2">
      <c r="A53" s="2" t="s">
        <v>70</v>
      </c>
      <c r="B53" s="2">
        <v>372</v>
      </c>
      <c r="F53" s="14">
        <v>14.4</v>
      </c>
      <c r="G53" s="14">
        <v>6.8</v>
      </c>
      <c r="H53" s="14">
        <v>144.69999999999999</v>
      </c>
      <c r="I53" s="14">
        <v>212.79411764705878</v>
      </c>
      <c r="J53" s="14">
        <v>38</v>
      </c>
      <c r="K53" s="14">
        <v>18.026565464895636</v>
      </c>
      <c r="L53" s="9">
        <v>0.97</v>
      </c>
      <c r="M53" s="9">
        <v>0.97316344952089984</v>
      </c>
      <c r="N53" s="2">
        <v>0.04</v>
      </c>
      <c r="O53" s="2">
        <v>3</v>
      </c>
      <c r="P53" s="9">
        <v>0.27</v>
      </c>
      <c r="Q53" s="9">
        <v>0.30347709796054834</v>
      </c>
      <c r="R53" s="2">
        <v>0.08</v>
      </c>
      <c r="S53" s="2">
        <v>3</v>
      </c>
    </row>
    <row r="54" spans="1:20" x14ac:dyDescent="0.2">
      <c r="A54" s="2" t="s">
        <v>71</v>
      </c>
      <c r="B54" s="2">
        <v>372</v>
      </c>
      <c r="F54" s="14"/>
      <c r="G54" s="14"/>
      <c r="H54" s="14"/>
      <c r="I54" s="14"/>
      <c r="J54" s="14"/>
      <c r="K54" s="14"/>
      <c r="L54" s="9">
        <v>0.99</v>
      </c>
      <c r="M54" s="9"/>
      <c r="N54" s="2">
        <v>7.0000000000000007E-2</v>
      </c>
      <c r="O54" s="2">
        <v>3</v>
      </c>
      <c r="P54" s="9">
        <v>0.27</v>
      </c>
      <c r="Q54" s="9"/>
      <c r="R54" s="2">
        <v>0.05</v>
      </c>
      <c r="S54" s="2">
        <v>3</v>
      </c>
    </row>
    <row r="55" spans="1:20" x14ac:dyDescent="0.2">
      <c r="F55" s="14"/>
      <c r="G55" s="14"/>
      <c r="H55" s="14"/>
      <c r="I55" s="14"/>
      <c r="J55" s="14"/>
      <c r="K55" s="14"/>
      <c r="L55" s="9"/>
      <c r="M55" s="9"/>
      <c r="P55" s="9"/>
      <c r="Q55" s="9"/>
    </row>
    <row r="56" spans="1:20" x14ac:dyDescent="0.2">
      <c r="A56" s="8" t="s">
        <v>150</v>
      </c>
      <c r="F56" s="14"/>
      <c r="G56" s="14"/>
      <c r="H56" s="14"/>
      <c r="I56" s="14"/>
      <c r="J56" s="14"/>
      <c r="K56" s="14"/>
      <c r="L56" s="9"/>
      <c r="M56" s="9"/>
      <c r="P56" s="9"/>
      <c r="Q56" s="9"/>
      <c r="T56" s="3" t="s">
        <v>211</v>
      </c>
    </row>
    <row r="57" spans="1:20" x14ac:dyDescent="0.2">
      <c r="A57" s="8" t="s">
        <v>151</v>
      </c>
      <c r="F57" s="14"/>
      <c r="G57" s="14"/>
      <c r="H57" s="14"/>
      <c r="I57" s="14"/>
      <c r="J57" s="14"/>
      <c r="K57" s="14"/>
      <c r="L57" s="9"/>
      <c r="M57" s="9"/>
      <c r="P57" s="9"/>
      <c r="Q57" s="9"/>
      <c r="T57" s="3" t="s">
        <v>212</v>
      </c>
    </row>
    <row r="58" spans="1:20" ht="12.6" x14ac:dyDescent="0.3">
      <c r="A58" s="2" t="s">
        <v>152</v>
      </c>
      <c r="B58" s="16">
        <v>443.8</v>
      </c>
      <c r="C58" s="9">
        <v>0.62483950399999999</v>
      </c>
      <c r="D58" s="9">
        <v>0.82449995300000001</v>
      </c>
      <c r="E58" s="9"/>
      <c r="F58" s="14"/>
      <c r="G58" s="14">
        <v>9.26</v>
      </c>
      <c r="H58" s="14">
        <v>25.5</v>
      </c>
      <c r="I58" s="14">
        <v>27.5377969762419</v>
      </c>
      <c r="J58" s="14">
        <v>16.100000000000001</v>
      </c>
      <c r="K58" s="14">
        <v>5.6085835713788059</v>
      </c>
      <c r="L58" s="9">
        <v>0.52</v>
      </c>
      <c r="M58" s="9">
        <v>0.52829006266786038</v>
      </c>
      <c r="N58" s="2">
        <v>0.06</v>
      </c>
      <c r="P58" s="9">
        <v>-0.10157619499999999</v>
      </c>
      <c r="Q58" s="9">
        <v>-5.8520926081303756E-2</v>
      </c>
      <c r="R58" s="9">
        <v>5.7168258E-2</v>
      </c>
      <c r="T58" s="3" t="s">
        <v>213</v>
      </c>
    </row>
    <row r="59" spans="1:20" x14ac:dyDescent="0.2">
      <c r="A59" s="2" t="s">
        <v>153</v>
      </c>
      <c r="B59" s="16">
        <v>443.76911764705875</v>
      </c>
      <c r="C59" s="9">
        <v>0.48388877299999999</v>
      </c>
      <c r="D59" s="9">
        <v>0.79678974000000002</v>
      </c>
      <c r="E59" s="9">
        <f t="shared" ref="E59:E116" si="0">H59/F59</f>
        <v>5.811623246492986</v>
      </c>
      <c r="F59" s="14">
        <v>4.99</v>
      </c>
      <c r="G59" s="14">
        <v>8.4600000000000009</v>
      </c>
      <c r="H59" s="14">
        <v>29</v>
      </c>
      <c r="I59" s="14">
        <v>34.278959810874703</v>
      </c>
      <c r="J59" s="14">
        <v>11.8</v>
      </c>
      <c r="K59" s="14">
        <v>4.4993517883016851</v>
      </c>
      <c r="L59" s="9"/>
      <c r="M59" s="9"/>
      <c r="P59" s="9"/>
      <c r="Q59" s="9"/>
      <c r="R59" s="9"/>
    </row>
    <row r="60" spans="1:20" x14ac:dyDescent="0.2">
      <c r="A60" s="2" t="s">
        <v>154</v>
      </c>
      <c r="B60" s="16">
        <v>443.75147058823524</v>
      </c>
      <c r="C60" s="9">
        <v>0.50411326999999995</v>
      </c>
      <c r="D60" s="9">
        <v>0.79521817699999997</v>
      </c>
      <c r="E60" s="9">
        <f t="shared" si="0"/>
        <v>7.1561338289962828</v>
      </c>
      <c r="F60" s="14">
        <v>5.38</v>
      </c>
      <c r="G60" s="14">
        <v>8.9</v>
      </c>
      <c r="H60" s="14">
        <v>38.5</v>
      </c>
      <c r="I60" s="14">
        <v>43.258426966292134</v>
      </c>
      <c r="J60" s="14">
        <v>13.3</v>
      </c>
      <c r="K60" s="14">
        <v>4.8205871692642264</v>
      </c>
      <c r="L60" s="9">
        <v>0.8</v>
      </c>
      <c r="M60" s="9">
        <v>0.8118319595852167</v>
      </c>
      <c r="N60" s="2">
        <v>0.04</v>
      </c>
      <c r="P60" s="9">
        <v>-9.8952069999999996E-3</v>
      </c>
      <c r="Q60" s="9">
        <v>6.6036784640925911E-2</v>
      </c>
      <c r="R60" s="9">
        <v>4.4931161999999997E-2</v>
      </c>
    </row>
    <row r="61" spans="1:20" x14ac:dyDescent="0.2">
      <c r="A61" s="2" t="s">
        <v>155</v>
      </c>
      <c r="B61" s="16">
        <v>443.67647058823525</v>
      </c>
      <c r="C61" s="9">
        <v>0.50279672799999997</v>
      </c>
      <c r="D61" s="9">
        <v>0.79266740700000005</v>
      </c>
      <c r="E61" s="9">
        <f t="shared" si="0"/>
        <v>4.9895178197064993</v>
      </c>
      <c r="F61" s="14">
        <v>4.7699999999999996</v>
      </c>
      <c r="G61" s="14">
        <v>8.9499999999999993</v>
      </c>
      <c r="H61" s="14">
        <v>23.8</v>
      </c>
      <c r="I61" s="14">
        <v>26.592178770949719</v>
      </c>
      <c r="J61" s="14">
        <v>12.5</v>
      </c>
      <c r="K61" s="14">
        <v>4.5053162732023795</v>
      </c>
      <c r="L61" s="9"/>
      <c r="M61" s="9"/>
      <c r="P61" s="9"/>
      <c r="Q61" s="9"/>
      <c r="R61" s="9"/>
    </row>
    <row r="62" spans="1:20" x14ac:dyDescent="0.2">
      <c r="A62" s="2" t="s">
        <v>156</v>
      </c>
      <c r="B62" s="16">
        <v>443.65</v>
      </c>
      <c r="C62" s="9">
        <v>0.52087993300000002</v>
      </c>
      <c r="D62" s="9">
        <v>0.80046328600000005</v>
      </c>
      <c r="E62" s="9"/>
      <c r="F62" s="14"/>
      <c r="G62" s="14">
        <v>9.08</v>
      </c>
      <c r="H62" s="14">
        <v>22.4</v>
      </c>
      <c r="I62" s="14">
        <v>24.669603524229071</v>
      </c>
      <c r="J62" s="14">
        <v>12.7</v>
      </c>
      <c r="K62" s="14">
        <v>4.5118658519255357</v>
      </c>
      <c r="L62" s="9"/>
      <c r="M62" s="9"/>
      <c r="P62" s="9"/>
      <c r="Q62" s="9"/>
      <c r="R62" s="9"/>
    </row>
    <row r="63" spans="1:20" x14ac:dyDescent="0.2">
      <c r="A63" s="2" t="s">
        <v>157</v>
      </c>
      <c r="B63" s="16">
        <v>443.62573529411759</v>
      </c>
      <c r="C63" s="9">
        <v>0.49189876399999999</v>
      </c>
      <c r="D63" s="9">
        <v>0.82080531300000004</v>
      </c>
      <c r="E63" s="9">
        <f t="shared" si="0"/>
        <v>7.7924528301886786</v>
      </c>
      <c r="F63" s="14">
        <v>5.3</v>
      </c>
      <c r="G63" s="14">
        <v>8.57</v>
      </c>
      <c r="H63" s="14">
        <v>41.3</v>
      </c>
      <c r="I63" s="14">
        <v>48.191365227537915</v>
      </c>
      <c r="J63" s="14">
        <v>13.7</v>
      </c>
      <c r="K63" s="14">
        <v>5.1567734407347459</v>
      </c>
      <c r="L63" s="9"/>
      <c r="M63" s="9"/>
      <c r="P63" s="9"/>
      <c r="Q63" s="9"/>
      <c r="R63" s="9"/>
    </row>
    <row r="64" spans="1:20" x14ac:dyDescent="0.2">
      <c r="A64" s="2" t="s">
        <v>158</v>
      </c>
      <c r="B64" s="16">
        <v>443.58161764705881</v>
      </c>
      <c r="C64" s="9">
        <v>0.50427962000000004</v>
      </c>
      <c r="D64" s="9">
        <v>0.82382317900000002</v>
      </c>
      <c r="E64" s="9"/>
      <c r="F64" s="14"/>
      <c r="G64" s="14">
        <v>8.91</v>
      </c>
      <c r="H64" s="14">
        <v>16.899999999999999</v>
      </c>
      <c r="I64" s="14">
        <v>18.967452300785631</v>
      </c>
      <c r="J64" s="14">
        <v>11.3</v>
      </c>
      <c r="K64" s="14">
        <v>4.0910901125954888</v>
      </c>
      <c r="L64" s="9">
        <v>0.62</v>
      </c>
      <c r="M64" s="9">
        <v>0.63780998188518956</v>
      </c>
      <c r="N64" s="2">
        <v>0.04</v>
      </c>
      <c r="P64" s="9">
        <v>-0.134833957</v>
      </c>
      <c r="Q64" s="9">
        <v>-8.1401013609904094E-2</v>
      </c>
      <c r="R64" s="9">
        <v>0.105614657</v>
      </c>
    </row>
    <row r="65" spans="1:18" x14ac:dyDescent="0.2">
      <c r="A65" s="2" t="s">
        <v>159</v>
      </c>
      <c r="B65" s="16">
        <v>443.49338235294118</v>
      </c>
      <c r="C65" s="9">
        <v>0.57540978099999995</v>
      </c>
      <c r="D65" s="9">
        <v>0.88878337200000002</v>
      </c>
      <c r="E65" s="9">
        <f t="shared" si="0"/>
        <v>3.5877862595419847</v>
      </c>
      <c r="F65" s="14">
        <v>3.93</v>
      </c>
      <c r="G65" s="14">
        <v>8.8800000000000008</v>
      </c>
      <c r="H65" s="14">
        <v>14.1</v>
      </c>
      <c r="I65" s="14">
        <v>15.878378378378377</v>
      </c>
      <c r="J65" s="14">
        <v>8.1</v>
      </c>
      <c r="K65" s="14">
        <v>2.9424585876198774</v>
      </c>
      <c r="L65" s="9"/>
      <c r="M65" s="9"/>
      <c r="P65" s="9"/>
      <c r="Q65" s="9"/>
      <c r="R65" s="9"/>
    </row>
    <row r="66" spans="1:18" x14ac:dyDescent="0.2">
      <c r="A66" s="2" t="s">
        <v>160</v>
      </c>
      <c r="B66" s="16">
        <v>443.48676470588231</v>
      </c>
      <c r="C66" s="9">
        <v>0.67666148500000001</v>
      </c>
      <c r="D66" s="9">
        <v>0.90321488500000002</v>
      </c>
      <c r="E66" s="9"/>
      <c r="F66" s="14"/>
      <c r="G66" s="14">
        <v>9.0500000000000007</v>
      </c>
      <c r="H66" s="14">
        <v>20.6</v>
      </c>
      <c r="I66" s="14">
        <v>22.762430939226519</v>
      </c>
      <c r="J66" s="14">
        <v>8.1</v>
      </c>
      <c r="K66" s="14">
        <v>2.8871858848690071</v>
      </c>
      <c r="L66" s="9">
        <v>0.62</v>
      </c>
      <c r="M66" s="9">
        <v>0.63470423965473466</v>
      </c>
      <c r="N66" s="2">
        <v>0.04</v>
      </c>
      <c r="P66" s="9">
        <v>-0.15869296999999999</v>
      </c>
      <c r="Q66" s="9">
        <v>-8.3815857399187801E-2</v>
      </c>
      <c r="R66" s="9">
        <v>5.6101532000000003E-2</v>
      </c>
    </row>
    <row r="67" spans="1:18" x14ac:dyDescent="0.2">
      <c r="A67" s="2" t="s">
        <v>161</v>
      </c>
      <c r="B67" s="16">
        <v>443.42058823529413</v>
      </c>
      <c r="C67" s="9">
        <v>0.48221260399999999</v>
      </c>
      <c r="D67" s="9">
        <v>0.80734005900000005</v>
      </c>
      <c r="E67" s="9">
        <f t="shared" si="0"/>
        <v>3.5258964143426295</v>
      </c>
      <c r="F67" s="14">
        <v>5.0199999999999996</v>
      </c>
      <c r="G67" s="14">
        <v>8.89</v>
      </c>
      <c r="H67" s="14">
        <v>17.7</v>
      </c>
      <c r="I67" s="14">
        <v>19.910011248593921</v>
      </c>
      <c r="J67" s="14">
        <v>8.8000000000000007</v>
      </c>
      <c r="K67" s="14">
        <v>3.193149243441344</v>
      </c>
      <c r="L67" s="9"/>
      <c r="M67" s="9"/>
      <c r="P67" s="9"/>
      <c r="Q67" s="9"/>
      <c r="R67" s="9"/>
    </row>
    <row r="68" spans="1:18" x14ac:dyDescent="0.2">
      <c r="A68" s="2" t="s">
        <v>162</v>
      </c>
      <c r="B68" s="16">
        <v>443.3632352941176</v>
      </c>
      <c r="C68" s="9">
        <v>0.45401350000000001</v>
      </c>
      <c r="D68" s="9">
        <v>0.81406012900000002</v>
      </c>
      <c r="E68" s="9">
        <f t="shared" si="0"/>
        <v>3.9096267190569742</v>
      </c>
      <c r="F68" s="14">
        <v>5.09</v>
      </c>
      <c r="G68" s="14">
        <v>9.1300000000000008</v>
      </c>
      <c r="H68" s="14">
        <v>19.899999999999999</v>
      </c>
      <c r="I68" s="14">
        <v>21.79627601314348</v>
      </c>
      <c r="J68" s="14">
        <v>10.199999999999999</v>
      </c>
      <c r="K68" s="14">
        <v>3.6038582482422354</v>
      </c>
      <c r="L68" s="9">
        <v>0.56000000000000005</v>
      </c>
      <c r="M68" s="9">
        <v>0.57250223837362413</v>
      </c>
      <c r="N68" s="2">
        <v>0.06</v>
      </c>
      <c r="P68" s="9">
        <v>-0.101687717</v>
      </c>
      <c r="Q68" s="9">
        <v>-2.5526780384547504E-2</v>
      </c>
      <c r="R68" s="9">
        <v>3.9774988999999997E-2</v>
      </c>
    </row>
    <row r="69" spans="1:18" x14ac:dyDescent="0.2">
      <c r="A69" s="2" t="s">
        <v>163</v>
      </c>
      <c r="B69" s="16">
        <v>443.34117647058821</v>
      </c>
      <c r="C69" s="9">
        <v>0.57013204100000003</v>
      </c>
      <c r="D69" s="9">
        <v>0.82403378800000004</v>
      </c>
      <c r="E69" s="9"/>
      <c r="F69" s="14"/>
      <c r="G69" s="14">
        <v>8.93</v>
      </c>
      <c r="H69" s="14">
        <v>23.3</v>
      </c>
      <c r="I69" s="14">
        <v>26.091825307950728</v>
      </c>
      <c r="J69" s="14">
        <v>9.1</v>
      </c>
      <c r="K69" s="14">
        <v>3.287215980926923</v>
      </c>
      <c r="L69" s="9"/>
      <c r="M69" s="9"/>
      <c r="P69" s="9"/>
      <c r="Q69" s="9"/>
      <c r="R69" s="9"/>
    </row>
    <row r="70" spans="1:18" x14ac:dyDescent="0.2">
      <c r="A70" s="2" t="s">
        <v>164</v>
      </c>
      <c r="B70" s="16">
        <v>443.29705882352937</v>
      </c>
      <c r="C70" s="9">
        <v>0.70720359600000005</v>
      </c>
      <c r="D70" s="9">
        <v>0.86927728500000001</v>
      </c>
      <c r="E70" s="9">
        <f t="shared" si="0"/>
        <v>4.0099833610648918</v>
      </c>
      <c r="F70" s="14">
        <v>6.01</v>
      </c>
      <c r="G70" s="14">
        <v>8.8000000000000007</v>
      </c>
      <c r="H70" s="14">
        <v>24.1</v>
      </c>
      <c r="I70" s="14">
        <v>27.386363636363637</v>
      </c>
      <c r="J70" s="14">
        <v>12.4</v>
      </c>
      <c r="K70" s="14">
        <v>4.545454545454545</v>
      </c>
      <c r="L70" s="9">
        <v>0.66</v>
      </c>
      <c r="M70" s="9">
        <v>0.67364341085271318</v>
      </c>
      <c r="N70" s="2">
        <v>0.06</v>
      </c>
      <c r="P70" s="9">
        <v>-0.114207513</v>
      </c>
      <c r="Q70" s="9">
        <v>-6.1804503846153831E-2</v>
      </c>
      <c r="R70" s="9">
        <v>3.4449581E-2</v>
      </c>
    </row>
    <row r="71" spans="1:18" x14ac:dyDescent="0.2">
      <c r="A71" s="2" t="s">
        <v>165</v>
      </c>
      <c r="B71" s="16">
        <v>443.24852941176471</v>
      </c>
      <c r="C71" s="9">
        <v>0.72879448099999999</v>
      </c>
      <c r="D71" s="9">
        <v>0.85920299700000002</v>
      </c>
      <c r="E71" s="9"/>
      <c r="F71" s="14"/>
      <c r="G71" s="14">
        <v>8.98</v>
      </c>
      <c r="H71" s="14">
        <v>27.5</v>
      </c>
      <c r="I71" s="14">
        <v>30.623608017817368</v>
      </c>
      <c r="J71" s="14">
        <v>12.5</v>
      </c>
      <c r="K71" s="14">
        <v>4.4902651052518134</v>
      </c>
      <c r="L71" s="9"/>
      <c r="M71" s="9"/>
      <c r="P71" s="9"/>
      <c r="Q71" s="9"/>
      <c r="R71" s="9"/>
    </row>
    <row r="72" spans="1:18" x14ac:dyDescent="0.2">
      <c r="A72" s="2" t="s">
        <v>166</v>
      </c>
      <c r="B72" s="16">
        <v>443.21764705882356</v>
      </c>
      <c r="C72" s="9">
        <v>0.67543200800000003</v>
      </c>
      <c r="D72" s="9">
        <v>0.865281984</v>
      </c>
      <c r="E72" s="9">
        <f t="shared" si="0"/>
        <v>5.2808988764044944</v>
      </c>
      <c r="F72" s="14">
        <v>5.34</v>
      </c>
      <c r="G72" s="14">
        <v>8.52</v>
      </c>
      <c r="H72" s="14">
        <v>28.2</v>
      </c>
      <c r="I72" s="14">
        <v>33.098591549295776</v>
      </c>
      <c r="J72" s="14">
        <v>12.4</v>
      </c>
      <c r="K72" s="14">
        <v>4.694835680751174</v>
      </c>
      <c r="L72" s="9">
        <v>0.73</v>
      </c>
      <c r="M72" s="9">
        <v>0.74339622641509429</v>
      </c>
      <c r="N72" s="2">
        <v>0.06</v>
      </c>
      <c r="P72" s="9">
        <v>-0.124107859</v>
      </c>
      <c r="Q72" s="9">
        <v>-7.6502997458703939E-2</v>
      </c>
      <c r="R72" s="9">
        <v>4.7054779999999997E-2</v>
      </c>
    </row>
    <row r="73" spans="1:18" x14ac:dyDescent="0.2">
      <c r="A73" s="2" t="s">
        <v>167</v>
      </c>
      <c r="B73" s="16">
        <v>443.28823529411761</v>
      </c>
      <c r="C73" s="9">
        <v>0.59925468000000004</v>
      </c>
      <c r="D73" s="9">
        <v>0.84517370700000005</v>
      </c>
      <c r="E73" s="9"/>
      <c r="F73" s="14"/>
      <c r="G73" s="14">
        <v>9.26</v>
      </c>
      <c r="H73" s="14">
        <v>22.9</v>
      </c>
      <c r="I73" s="14">
        <v>24.730021598272138</v>
      </c>
      <c r="J73" s="14">
        <v>9.5</v>
      </c>
      <c r="K73" s="14">
        <v>3.3094126663415313</v>
      </c>
      <c r="L73" s="9"/>
      <c r="M73" s="9"/>
      <c r="P73" s="9"/>
      <c r="Q73" s="9"/>
      <c r="R73" s="9"/>
    </row>
    <row r="74" spans="1:18" x14ac:dyDescent="0.2">
      <c r="A74" s="2" t="s">
        <v>168</v>
      </c>
      <c r="B74" s="16">
        <v>443.16691176470584</v>
      </c>
      <c r="C74" s="9">
        <v>0.63933500099999996</v>
      </c>
      <c r="D74" s="9">
        <v>0.83600741899999997</v>
      </c>
      <c r="E74" s="9"/>
      <c r="F74" s="14"/>
      <c r="G74" s="14">
        <v>9.15</v>
      </c>
      <c r="H74" s="14">
        <v>38.4</v>
      </c>
      <c r="I74" s="14">
        <v>41.967213114754088</v>
      </c>
      <c r="J74" s="14">
        <v>18.8</v>
      </c>
      <c r="K74" s="14">
        <v>6.6278864798166754</v>
      </c>
      <c r="L74" s="9">
        <v>0.74</v>
      </c>
      <c r="M74" s="9">
        <v>0.75074029611844739</v>
      </c>
      <c r="N74" s="2">
        <v>0.06</v>
      </c>
      <c r="P74" s="9">
        <v>4.0063010000000003E-3</v>
      </c>
      <c r="Q74" s="9">
        <v>5.8024146258652556E-2</v>
      </c>
      <c r="R74" s="9">
        <v>4.0951551000000003E-2</v>
      </c>
    </row>
    <row r="75" spans="1:18" x14ac:dyDescent="0.2">
      <c r="A75" s="2" t="s">
        <v>169</v>
      </c>
      <c r="B75" s="16">
        <v>443.08088235294116</v>
      </c>
      <c r="C75" s="9">
        <v>0.71271417699999995</v>
      </c>
      <c r="D75" s="9">
        <v>0.80723866</v>
      </c>
      <c r="E75" s="9">
        <f t="shared" si="0"/>
        <v>4.6589018302828622</v>
      </c>
      <c r="F75" s="14">
        <v>6.01</v>
      </c>
      <c r="G75" s="14">
        <v>8.92</v>
      </c>
      <c r="H75" s="14">
        <v>28</v>
      </c>
      <c r="I75" s="14">
        <v>31.390134529147982</v>
      </c>
      <c r="J75" s="14">
        <v>16.899999999999999</v>
      </c>
      <c r="K75" s="14">
        <v>6.1116736583248947</v>
      </c>
      <c r="L75" s="9"/>
      <c r="M75" s="9"/>
      <c r="P75" s="9"/>
      <c r="Q75" s="9"/>
      <c r="R75" s="9"/>
    </row>
    <row r="76" spans="1:18" x14ac:dyDescent="0.2">
      <c r="A76" s="2" t="s">
        <v>170</v>
      </c>
      <c r="B76" s="16">
        <v>443.02794117647056</v>
      </c>
      <c r="C76" s="9">
        <v>0.62865879599999996</v>
      </c>
      <c r="D76" s="9">
        <v>0.77638991499999999</v>
      </c>
      <c r="E76" s="9"/>
      <c r="F76" s="14"/>
      <c r="G76" s="14">
        <v>9.08</v>
      </c>
      <c r="H76" s="14">
        <v>31.9</v>
      </c>
      <c r="I76" s="14">
        <v>35.132158590308364</v>
      </c>
      <c r="J76" s="14">
        <v>13.8</v>
      </c>
      <c r="K76" s="14">
        <v>4.9026573824072761</v>
      </c>
      <c r="L76" s="9"/>
      <c r="M76" s="9"/>
      <c r="P76" s="9"/>
      <c r="Q76" s="9"/>
      <c r="R76" s="9"/>
    </row>
    <row r="77" spans="1:18" x14ac:dyDescent="0.2">
      <c r="A77" s="2" t="s">
        <v>171</v>
      </c>
      <c r="B77" s="16">
        <v>443.01249999999999</v>
      </c>
      <c r="C77" s="9">
        <v>0.58900565299999996</v>
      </c>
      <c r="D77" s="9">
        <v>0.83158462099999997</v>
      </c>
      <c r="E77" s="9"/>
      <c r="F77" s="14"/>
      <c r="G77" s="14">
        <v>8.8000000000000007</v>
      </c>
      <c r="H77" s="14">
        <v>25</v>
      </c>
      <c r="I77" s="14">
        <v>28.409090909090907</v>
      </c>
      <c r="J77" s="14">
        <v>13.7</v>
      </c>
      <c r="K77" s="14">
        <v>5.0219941348973602</v>
      </c>
      <c r="L77" s="9">
        <v>0.82</v>
      </c>
      <c r="M77" s="9">
        <v>0.83897180762852397</v>
      </c>
      <c r="N77" s="2">
        <v>0.06</v>
      </c>
      <c r="P77" s="9">
        <v>-5.222566E-2</v>
      </c>
      <c r="Q77" s="9">
        <v>9.3791886620488638E-3</v>
      </c>
      <c r="R77" s="9">
        <v>4.0374410999999999E-2</v>
      </c>
    </row>
    <row r="78" spans="1:18" x14ac:dyDescent="0.2">
      <c r="A78" s="2" t="s">
        <v>172</v>
      </c>
      <c r="B78" s="16">
        <v>442.97720588235291</v>
      </c>
      <c r="C78" s="9">
        <v>0.66823490299999999</v>
      </c>
      <c r="D78" s="9">
        <v>0.80627255399999997</v>
      </c>
      <c r="E78" s="9">
        <f t="shared" si="0"/>
        <v>9.3591905564924112</v>
      </c>
      <c r="F78" s="14">
        <v>5.93</v>
      </c>
      <c r="G78" s="14">
        <v>8.9499999999999993</v>
      </c>
      <c r="H78" s="14">
        <v>55.5</v>
      </c>
      <c r="I78" s="14">
        <v>62.011173184357546</v>
      </c>
      <c r="J78" s="14">
        <v>17.3</v>
      </c>
      <c r="K78" s="14">
        <v>6.2353577221120933</v>
      </c>
      <c r="L78" s="9">
        <v>0.96</v>
      </c>
      <c r="M78" s="9">
        <v>0.97081769068766588</v>
      </c>
      <c r="N78" s="2">
        <v>0.06</v>
      </c>
      <c r="P78" s="9">
        <v>-0.19396091400000001</v>
      </c>
      <c r="Q78" s="9">
        <v>-0.17370650319782455</v>
      </c>
      <c r="R78" s="9">
        <v>3.6265817999999998E-2</v>
      </c>
    </row>
    <row r="79" spans="1:18" x14ac:dyDescent="0.2">
      <c r="A79" s="2" t="s">
        <v>173</v>
      </c>
      <c r="B79" s="16">
        <v>442.85808823529413</v>
      </c>
      <c r="C79" s="9">
        <v>0.653527199</v>
      </c>
      <c r="D79" s="9">
        <v>0.79539153200000001</v>
      </c>
      <c r="E79" s="9">
        <f t="shared" si="0"/>
        <v>9.0840840840840844</v>
      </c>
      <c r="F79" s="14">
        <v>6.66</v>
      </c>
      <c r="G79" s="14">
        <v>8.4</v>
      </c>
      <c r="H79" s="14">
        <v>60.5</v>
      </c>
      <c r="I79" s="14">
        <v>72.023809523809518</v>
      </c>
      <c r="J79" s="14">
        <v>16</v>
      </c>
      <c r="K79" s="14">
        <v>6.1443932411674345</v>
      </c>
      <c r="L79" s="9">
        <v>0.55000000000000004</v>
      </c>
      <c r="M79" s="9">
        <v>0.55351994636272217</v>
      </c>
      <c r="N79" s="2">
        <v>0.06</v>
      </c>
      <c r="P79" s="9">
        <v>-0.108257571</v>
      </c>
      <c r="Q79" s="9">
        <v>-7.0985453568229315E-2</v>
      </c>
      <c r="R79" s="9">
        <v>5.3485952000000003E-2</v>
      </c>
    </row>
    <row r="80" spans="1:18" x14ac:dyDescent="0.2">
      <c r="A80" s="2" t="s">
        <v>174</v>
      </c>
      <c r="B80" s="16">
        <v>442.81617647058823</v>
      </c>
      <c r="C80" s="9">
        <v>0.74002604000000005</v>
      </c>
      <c r="D80" s="9">
        <v>0.86016959299999995</v>
      </c>
      <c r="E80" s="9">
        <f t="shared" si="0"/>
        <v>10.205371248025276</v>
      </c>
      <c r="F80" s="14">
        <v>6.33</v>
      </c>
      <c r="G80" s="14">
        <v>8.93</v>
      </c>
      <c r="H80" s="14">
        <v>64.599999999999994</v>
      </c>
      <c r="I80" s="14">
        <v>72.340425531914889</v>
      </c>
      <c r="J80" s="14">
        <v>16.3</v>
      </c>
      <c r="K80" s="14">
        <v>5.8880901636383349</v>
      </c>
      <c r="L80" s="9"/>
      <c r="M80" s="9"/>
      <c r="P80" s="9"/>
      <c r="Q80" s="9"/>
      <c r="R80" s="9"/>
    </row>
    <row r="81" spans="1:18" x14ac:dyDescent="0.2">
      <c r="A81" s="2" t="s">
        <v>175</v>
      </c>
      <c r="B81" s="16">
        <v>442.79411764705884</v>
      </c>
      <c r="C81" s="9">
        <v>0.71146213599999997</v>
      </c>
      <c r="D81" s="9">
        <v>0.85053153599999998</v>
      </c>
      <c r="E81" s="9">
        <f t="shared" si="0"/>
        <v>9.4675925925925917</v>
      </c>
      <c r="F81" s="14">
        <v>8.64</v>
      </c>
      <c r="G81" s="14">
        <v>8.76</v>
      </c>
      <c r="H81" s="14">
        <v>81.8</v>
      </c>
      <c r="I81" s="14">
        <v>93.378995433789953</v>
      </c>
      <c r="J81" s="14">
        <v>19.600000000000001</v>
      </c>
      <c r="K81" s="14">
        <v>7.2175578141110623</v>
      </c>
      <c r="L81" s="9">
        <v>0.47</v>
      </c>
      <c r="M81" s="9">
        <v>0.47184024516830603</v>
      </c>
      <c r="N81" s="2">
        <v>0.06</v>
      </c>
      <c r="P81" s="9">
        <v>-3.1496046999999999E-2</v>
      </c>
      <c r="Q81" s="9">
        <v>1.1688746938001933E-2</v>
      </c>
      <c r="R81" s="9">
        <v>6.7527332999999995E-2</v>
      </c>
    </row>
    <row r="82" spans="1:18" x14ac:dyDescent="0.2">
      <c r="A82" s="2" t="s">
        <v>176</v>
      </c>
      <c r="B82" s="16">
        <v>442.71470588235292</v>
      </c>
      <c r="C82" s="9">
        <v>0.70242314900000002</v>
      </c>
      <c r="D82" s="9">
        <v>0.82607069899999996</v>
      </c>
      <c r="E82" s="9">
        <f t="shared" si="0"/>
        <v>4.9686520376175549</v>
      </c>
      <c r="F82" s="14">
        <v>6.38</v>
      </c>
      <c r="G82" s="14">
        <v>8.39</v>
      </c>
      <c r="H82" s="14">
        <v>31.7</v>
      </c>
      <c r="I82" s="14">
        <v>37.783075089392128</v>
      </c>
      <c r="J82" s="14">
        <v>14.5</v>
      </c>
      <c r="K82" s="14">
        <v>5.5749932715598449</v>
      </c>
      <c r="L82" s="9"/>
      <c r="M82" s="9"/>
      <c r="P82" s="9"/>
      <c r="Q82" s="9"/>
      <c r="R82" s="9"/>
    </row>
    <row r="83" spans="1:18" x14ac:dyDescent="0.2">
      <c r="A83" s="2" t="s">
        <v>177</v>
      </c>
      <c r="B83" s="16">
        <v>442.69264705882352</v>
      </c>
      <c r="C83" s="9">
        <v>0.68916756099999998</v>
      </c>
      <c r="D83" s="9">
        <v>0.81325420000000004</v>
      </c>
      <c r="E83" s="9"/>
      <c r="F83" s="14"/>
      <c r="G83" s="14">
        <v>9.0299999999999994</v>
      </c>
      <c r="H83" s="14">
        <v>39.9</v>
      </c>
      <c r="I83" s="14">
        <v>44.1860465116279</v>
      </c>
      <c r="J83" s="14">
        <v>17.2</v>
      </c>
      <c r="K83" s="14">
        <v>6.1443932411674353</v>
      </c>
      <c r="L83" s="9">
        <v>0.7</v>
      </c>
      <c r="M83" s="9">
        <v>0.70926225094238016</v>
      </c>
      <c r="N83" s="2">
        <v>0.06</v>
      </c>
      <c r="P83" s="9">
        <v>-4.3996625999999997E-2</v>
      </c>
      <c r="Q83" s="9">
        <v>5.7669441624365533E-3</v>
      </c>
      <c r="R83" s="9">
        <v>6.8218554000000001E-2</v>
      </c>
    </row>
    <row r="84" spans="1:18" x14ac:dyDescent="0.2">
      <c r="A84" s="2" t="s">
        <v>178</v>
      </c>
      <c r="B84" s="16">
        <v>442.59779411764703</v>
      </c>
      <c r="C84" s="9">
        <v>0.67073613399999998</v>
      </c>
      <c r="D84" s="9">
        <v>0.82048305499999996</v>
      </c>
      <c r="E84" s="9">
        <f t="shared" si="0"/>
        <v>5.4659498207885306</v>
      </c>
      <c r="F84" s="14">
        <v>5.58</v>
      </c>
      <c r="G84" s="14">
        <v>8.65</v>
      </c>
      <c r="H84" s="14">
        <v>30.5</v>
      </c>
      <c r="I84" s="14">
        <v>35.260115606936409</v>
      </c>
      <c r="J84" s="14">
        <v>14.1</v>
      </c>
      <c r="K84" s="14">
        <v>5.2582509789297038</v>
      </c>
      <c r="L84" s="9"/>
      <c r="M84" s="9"/>
      <c r="P84" s="9"/>
      <c r="Q84" s="9"/>
      <c r="R84" s="9"/>
    </row>
    <row r="85" spans="1:18" x14ac:dyDescent="0.2">
      <c r="A85" s="2" t="s">
        <v>179</v>
      </c>
      <c r="B85" s="16">
        <v>442.56029411764706</v>
      </c>
      <c r="C85" s="9">
        <v>0.59270235699999996</v>
      </c>
      <c r="D85" s="9">
        <v>0.87326035000000002</v>
      </c>
      <c r="E85" s="9">
        <f t="shared" si="0"/>
        <v>8.1213307240704502</v>
      </c>
      <c r="F85" s="14">
        <v>5.1100000000000003</v>
      </c>
      <c r="G85" s="14">
        <v>9.26</v>
      </c>
      <c r="H85" s="14">
        <v>41.5</v>
      </c>
      <c r="I85" s="14">
        <v>44.816414686825055</v>
      </c>
      <c r="J85" s="14">
        <v>14.9</v>
      </c>
      <c r="K85" s="14">
        <v>5.1905524977356654</v>
      </c>
      <c r="L85" s="9">
        <v>0.55000000000000004</v>
      </c>
      <c r="M85" s="9">
        <v>0.55570562429141823</v>
      </c>
      <c r="N85" s="2">
        <v>0.04</v>
      </c>
      <c r="P85" s="9">
        <v>-0.104742452</v>
      </c>
      <c r="Q85" s="9">
        <v>-5.8147749247676531E-2</v>
      </c>
      <c r="R85" s="9">
        <v>4.1803742999999997E-2</v>
      </c>
    </row>
    <row r="86" spans="1:18" x14ac:dyDescent="0.2">
      <c r="A86" s="2" t="s">
        <v>180</v>
      </c>
      <c r="B86" s="16">
        <v>442.53602941176473</v>
      </c>
      <c r="C86" s="9">
        <v>0.74120621900000005</v>
      </c>
      <c r="D86" s="9">
        <v>0.81527368099999997</v>
      </c>
      <c r="E86" s="9"/>
      <c r="F86" s="14"/>
      <c r="G86" s="14">
        <v>9.43</v>
      </c>
      <c r="H86" s="14">
        <v>45.8</v>
      </c>
      <c r="I86" s="14">
        <v>48.568398727465528</v>
      </c>
      <c r="J86" s="14">
        <v>21.3</v>
      </c>
      <c r="K86" s="14">
        <v>7.2862860465911821</v>
      </c>
      <c r="L86" s="9"/>
      <c r="M86" s="9"/>
      <c r="P86" s="9"/>
      <c r="Q86" s="9"/>
      <c r="R86" s="9"/>
    </row>
    <row r="87" spans="1:18" x14ac:dyDescent="0.2">
      <c r="A87" s="2" t="s">
        <v>181</v>
      </c>
      <c r="B87" s="16">
        <v>442.49852941176465</v>
      </c>
      <c r="C87" s="9">
        <v>0.76271585200000003</v>
      </c>
      <c r="D87" s="9">
        <v>0.88613341800000001</v>
      </c>
      <c r="E87" s="9">
        <f t="shared" si="0"/>
        <v>3.5846153846153848</v>
      </c>
      <c r="F87" s="14">
        <v>6.5</v>
      </c>
      <c r="G87" s="14">
        <v>9.58</v>
      </c>
      <c r="H87" s="14">
        <v>23.3</v>
      </c>
      <c r="I87" s="14">
        <v>24.321503131524008</v>
      </c>
      <c r="J87" s="14">
        <v>19.7</v>
      </c>
      <c r="K87" s="14">
        <v>6.6334433295171396</v>
      </c>
      <c r="L87" s="9">
        <v>0.48</v>
      </c>
      <c r="M87" s="9">
        <v>0.48771819890788648</v>
      </c>
      <c r="N87" s="2">
        <v>0.04</v>
      </c>
      <c r="P87" s="9"/>
      <c r="Q87" s="9"/>
      <c r="R87" s="9"/>
    </row>
    <row r="88" spans="1:18" x14ac:dyDescent="0.2">
      <c r="A88" s="2" t="s">
        <v>182</v>
      </c>
      <c r="B88" s="16">
        <v>442.48088235294114</v>
      </c>
      <c r="C88" s="9">
        <v>0.517346046</v>
      </c>
      <c r="D88" s="9">
        <v>0.84583687100000005</v>
      </c>
      <c r="E88" s="9"/>
      <c r="F88" s="14"/>
      <c r="G88" s="14">
        <v>9.06</v>
      </c>
      <c r="H88" s="14">
        <v>25.5</v>
      </c>
      <c r="I88" s="14">
        <v>28.14569536423841</v>
      </c>
      <c r="J88" s="14">
        <v>19.7</v>
      </c>
      <c r="K88" s="14">
        <v>7.0141707612333537</v>
      </c>
      <c r="L88" s="9"/>
      <c r="M88" s="9"/>
      <c r="P88" s="9"/>
      <c r="Q88" s="9"/>
      <c r="R88" s="9"/>
    </row>
    <row r="89" spans="1:18" x14ac:dyDescent="0.2">
      <c r="A89" s="2" t="s">
        <v>183</v>
      </c>
      <c r="B89" s="16">
        <v>442.4279411764706</v>
      </c>
      <c r="C89" s="9">
        <v>0.73328012200000003</v>
      </c>
      <c r="D89" s="9">
        <v>0.83922258699999996</v>
      </c>
      <c r="E89" s="9">
        <f t="shared" si="0"/>
        <v>5.6298600311042</v>
      </c>
      <c r="F89" s="14">
        <v>6.43</v>
      </c>
      <c r="G89" s="14">
        <v>9.0299999999999994</v>
      </c>
      <c r="H89" s="14">
        <v>36.200000000000003</v>
      </c>
      <c r="I89" s="14">
        <v>40.088593576965671</v>
      </c>
      <c r="J89" s="14">
        <v>17.5</v>
      </c>
      <c r="K89" s="14">
        <v>6.2515628907226812</v>
      </c>
      <c r="L89" s="9">
        <v>0.69</v>
      </c>
      <c r="M89" s="9">
        <v>0.69997733518429328</v>
      </c>
      <c r="N89" s="2">
        <v>0.06</v>
      </c>
      <c r="P89" s="9"/>
      <c r="Q89" s="9"/>
      <c r="R89" s="9"/>
    </row>
    <row r="90" spans="1:18" x14ac:dyDescent="0.2">
      <c r="A90" s="2" t="s">
        <v>184</v>
      </c>
      <c r="B90" s="16">
        <v>442.36617647058824</v>
      </c>
      <c r="C90" s="9">
        <v>0.58533793000000001</v>
      </c>
      <c r="D90" s="9">
        <v>0.80725545200000004</v>
      </c>
      <c r="E90" s="9">
        <f t="shared" si="0"/>
        <v>6.1267605633802811</v>
      </c>
      <c r="F90" s="14">
        <v>5.68</v>
      </c>
      <c r="G90" s="14">
        <v>9.14</v>
      </c>
      <c r="H90" s="14">
        <v>34.799999999999997</v>
      </c>
      <c r="I90" s="14">
        <v>38.074398249452948</v>
      </c>
      <c r="J90" s="14">
        <v>17.899999999999999</v>
      </c>
      <c r="K90" s="14">
        <v>6.3174984118020747</v>
      </c>
      <c r="L90" s="9"/>
      <c r="M90" s="9"/>
      <c r="P90" s="9"/>
      <c r="Q90" s="9"/>
      <c r="R90" s="9"/>
    </row>
    <row r="91" spans="1:18" x14ac:dyDescent="0.2">
      <c r="A91" s="2" t="s">
        <v>185</v>
      </c>
      <c r="B91" s="16">
        <v>442.26470588235293</v>
      </c>
      <c r="C91" s="9">
        <v>0.74519491400000004</v>
      </c>
      <c r="D91" s="9">
        <v>0.88861985600000004</v>
      </c>
      <c r="E91" s="9">
        <f t="shared" si="0"/>
        <v>5.2437703141928491</v>
      </c>
      <c r="F91" s="14">
        <v>9.23</v>
      </c>
      <c r="G91" s="14">
        <v>8.98</v>
      </c>
      <c r="H91" s="14">
        <v>48.4</v>
      </c>
      <c r="I91" s="14">
        <v>53.897550111358562</v>
      </c>
      <c r="J91" s="14">
        <v>32</v>
      </c>
      <c r="K91" s="14">
        <v>11.495078669444643</v>
      </c>
      <c r="L91" s="9">
        <v>0.51</v>
      </c>
      <c r="M91" s="9">
        <v>0.51396993810786917</v>
      </c>
      <c r="N91" s="2">
        <v>0.06</v>
      </c>
      <c r="P91" s="9"/>
      <c r="Q91" s="9"/>
      <c r="R91" s="9"/>
    </row>
    <row r="92" spans="1:18" x14ac:dyDescent="0.2">
      <c r="A92" s="2" t="s">
        <v>186</v>
      </c>
      <c r="B92" s="16">
        <v>442.23602941176472</v>
      </c>
      <c r="C92" s="9">
        <v>0.70138498000000005</v>
      </c>
      <c r="D92" s="9">
        <v>0.88375663599999998</v>
      </c>
      <c r="E92" s="9">
        <f t="shared" si="0"/>
        <v>7.0040485829959511</v>
      </c>
      <c r="F92" s="14">
        <v>7.41</v>
      </c>
      <c r="G92" s="14">
        <v>9.25</v>
      </c>
      <c r="H92" s="14">
        <v>51.9</v>
      </c>
      <c r="I92" s="14">
        <v>56.108108108108098</v>
      </c>
      <c r="J92" s="14">
        <v>25.3</v>
      </c>
      <c r="K92" s="14">
        <v>8.8230165649520487</v>
      </c>
      <c r="L92" s="9">
        <v>0.57999999999999996</v>
      </c>
      <c r="M92" s="9">
        <v>0.58508092202059825</v>
      </c>
      <c r="N92" s="2">
        <v>0.06</v>
      </c>
      <c r="P92" s="9"/>
      <c r="Q92" s="9"/>
      <c r="R92" s="9"/>
    </row>
    <row r="93" spans="1:18" x14ac:dyDescent="0.2">
      <c r="A93" s="2" t="s">
        <v>187</v>
      </c>
      <c r="B93" s="16">
        <v>442.17205882352943</v>
      </c>
      <c r="C93" s="9">
        <v>0.75617092699999999</v>
      </c>
      <c r="D93" s="9">
        <v>0.84434073600000004</v>
      </c>
      <c r="E93" s="9">
        <f t="shared" si="0"/>
        <v>9.3791786055396376</v>
      </c>
      <c r="F93" s="14">
        <v>10.47</v>
      </c>
      <c r="G93" s="14">
        <v>8.52</v>
      </c>
      <c r="H93" s="14">
        <v>98.2</v>
      </c>
      <c r="I93" s="14">
        <v>115.25821596244131</v>
      </c>
      <c r="J93" s="14">
        <v>35.9</v>
      </c>
      <c r="K93" s="14">
        <v>13.592306527336058</v>
      </c>
      <c r="L93" s="9"/>
      <c r="M93" s="9"/>
      <c r="P93" s="9"/>
      <c r="Q93" s="9"/>
      <c r="R93" s="9"/>
    </row>
    <row r="94" spans="1:18" x14ac:dyDescent="0.2">
      <c r="A94" s="2" t="s">
        <v>188</v>
      </c>
      <c r="B94" s="16">
        <v>441.98676470588236</v>
      </c>
      <c r="C94" s="9">
        <v>0.94845908199999995</v>
      </c>
      <c r="D94" s="9">
        <v>0.90288502299999995</v>
      </c>
      <c r="E94" s="9">
        <f t="shared" si="0"/>
        <v>7.5314617618586635</v>
      </c>
      <c r="F94" s="14">
        <v>10.33</v>
      </c>
      <c r="G94" s="14">
        <v>8.3699999999999992</v>
      </c>
      <c r="H94" s="14">
        <v>77.8</v>
      </c>
      <c r="I94" s="14">
        <v>92.951015531660701</v>
      </c>
      <c r="J94" s="14">
        <v>40.1</v>
      </c>
      <c r="K94" s="14">
        <v>15.45458049100089</v>
      </c>
      <c r="L94" s="9">
        <v>0.57999999999999996</v>
      </c>
      <c r="M94" s="9">
        <v>0.58304509959331108</v>
      </c>
      <c r="N94" s="2">
        <v>0.06</v>
      </c>
      <c r="P94" s="9">
        <v>-6.3016163E-2</v>
      </c>
      <c r="Q94" s="9">
        <v>-4.662109451997451E-2</v>
      </c>
      <c r="R94" s="9">
        <v>6.0559153999999997E-2</v>
      </c>
    </row>
    <row r="95" spans="1:18" x14ac:dyDescent="0.2">
      <c r="A95" s="2" t="s">
        <v>189</v>
      </c>
      <c r="B95" s="16">
        <v>441.92941176470595</v>
      </c>
      <c r="C95" s="9">
        <v>0.837744881</v>
      </c>
      <c r="D95" s="9">
        <v>0.89978174799999999</v>
      </c>
      <c r="E95" s="9">
        <f t="shared" si="0"/>
        <v>6.2113127001067241</v>
      </c>
      <c r="F95" s="14">
        <v>9.3699999999999992</v>
      </c>
      <c r="G95" s="14">
        <v>8.86</v>
      </c>
      <c r="H95" s="14">
        <v>58.2</v>
      </c>
      <c r="I95" s="14">
        <v>65.688487584650119</v>
      </c>
      <c r="J95" s="14">
        <v>35.200000000000003</v>
      </c>
      <c r="K95" s="14">
        <v>12.815845044782641</v>
      </c>
      <c r="L95" s="9"/>
      <c r="M95" s="9"/>
      <c r="P95" s="9"/>
      <c r="Q95" s="9"/>
      <c r="R95" s="9"/>
    </row>
    <row r="96" spans="1:18" x14ac:dyDescent="0.2">
      <c r="A96" s="2" t="s">
        <v>190</v>
      </c>
      <c r="B96" s="16">
        <v>441.89191176470592</v>
      </c>
      <c r="C96" s="9">
        <v>0.65339918200000002</v>
      </c>
      <c r="D96" s="9">
        <v>0.85927720799999996</v>
      </c>
      <c r="E96" s="9"/>
      <c r="F96" s="14"/>
      <c r="G96" s="14">
        <v>8.49</v>
      </c>
      <c r="H96" s="14">
        <v>72.3</v>
      </c>
      <c r="I96" s="14">
        <v>85.159010600706708</v>
      </c>
      <c r="J96" s="14">
        <v>38</v>
      </c>
      <c r="K96" s="14">
        <v>14.438238534898742</v>
      </c>
      <c r="L96" s="9">
        <v>0.72</v>
      </c>
      <c r="M96" s="9">
        <v>0.7249905529663685</v>
      </c>
      <c r="N96" s="2">
        <v>0.06</v>
      </c>
      <c r="P96" s="9">
        <v>2.3838503E-2</v>
      </c>
      <c r="Q96" s="9">
        <v>4.7936788066082148E-2</v>
      </c>
      <c r="R96" s="9">
        <v>4.2906782999999997E-2</v>
      </c>
    </row>
    <row r="97" spans="1:18" x14ac:dyDescent="0.2">
      <c r="A97" s="2" t="s">
        <v>191</v>
      </c>
      <c r="B97" s="16">
        <v>441.85441176470584</v>
      </c>
      <c r="C97" s="9">
        <v>0.64855493600000003</v>
      </c>
      <c r="D97" s="9">
        <v>0.867004569</v>
      </c>
      <c r="E97" s="9">
        <f t="shared" si="0"/>
        <v>7.1303587051618553</v>
      </c>
      <c r="F97" s="14">
        <v>11.43</v>
      </c>
      <c r="G97" s="14">
        <v>8.4</v>
      </c>
      <c r="H97" s="14">
        <v>81.5</v>
      </c>
      <c r="I97" s="14">
        <v>97.023809523809518</v>
      </c>
      <c r="J97" s="14">
        <v>53.9</v>
      </c>
      <c r="K97" s="14">
        <v>20.698924731182792</v>
      </c>
      <c r="L97" s="9"/>
      <c r="M97" s="9"/>
      <c r="P97" s="9"/>
      <c r="Q97" s="9"/>
      <c r="R97" s="9"/>
    </row>
    <row r="98" spans="1:18" x14ac:dyDescent="0.2">
      <c r="A98" s="2" t="s">
        <v>192</v>
      </c>
      <c r="B98" s="16">
        <v>441.81029411764706</v>
      </c>
      <c r="C98" s="9">
        <v>0.73015914199999998</v>
      </c>
      <c r="D98" s="9">
        <v>0.85631755399999998</v>
      </c>
      <c r="E98" s="9"/>
      <c r="F98" s="14"/>
      <c r="G98" s="14">
        <v>8.48</v>
      </c>
      <c r="H98" s="14">
        <v>96.8</v>
      </c>
      <c r="I98" s="14">
        <v>114.15094339622641</v>
      </c>
      <c r="J98" s="14">
        <v>49.6</v>
      </c>
      <c r="K98" s="14">
        <v>18.867924528301888</v>
      </c>
      <c r="L98" s="9">
        <v>0.81</v>
      </c>
      <c r="M98" s="9">
        <v>0.81450725362681342</v>
      </c>
      <c r="N98" s="2">
        <v>0.06</v>
      </c>
      <c r="P98" s="9">
        <v>-8.3987149999999993E-3</v>
      </c>
      <c r="Q98" s="9">
        <v>7.9211034846884913E-3</v>
      </c>
      <c r="R98" s="9">
        <v>4.0147006999999998E-2</v>
      </c>
    </row>
    <row r="99" spans="1:18" x14ac:dyDescent="0.2">
      <c r="A99" s="2" t="s">
        <v>193</v>
      </c>
      <c r="B99" s="16">
        <v>441.77500000000003</v>
      </c>
      <c r="C99" s="9">
        <v>0.75610212399999999</v>
      </c>
      <c r="D99" s="9">
        <v>0.79778694699999997</v>
      </c>
      <c r="E99" s="9">
        <f t="shared" si="0"/>
        <v>6.2594142259414225</v>
      </c>
      <c r="F99" s="14">
        <v>11.95</v>
      </c>
      <c r="G99" s="14">
        <v>8.48</v>
      </c>
      <c r="H99" s="14">
        <v>74.8</v>
      </c>
      <c r="I99" s="14">
        <v>88.207547169811306</v>
      </c>
      <c r="J99" s="14">
        <v>53</v>
      </c>
      <c r="K99" s="14">
        <v>20.161290322580644</v>
      </c>
      <c r="L99" s="9"/>
      <c r="M99" s="9"/>
      <c r="P99" s="9"/>
      <c r="Q99" s="9"/>
      <c r="R99" s="9"/>
    </row>
    <row r="100" spans="1:18" x14ac:dyDescent="0.2">
      <c r="A100" s="2" t="s">
        <v>194</v>
      </c>
      <c r="B100" s="16">
        <v>441.68014705882354</v>
      </c>
      <c r="C100" s="9">
        <v>0.59915697999999995</v>
      </c>
      <c r="D100" s="9">
        <v>0.85389172499999999</v>
      </c>
      <c r="E100" s="9">
        <f t="shared" si="0"/>
        <v>6.642908054169637</v>
      </c>
      <c r="F100" s="14">
        <v>14.03</v>
      </c>
      <c r="G100" s="14">
        <v>8.1999999999999993</v>
      </c>
      <c r="H100" s="14">
        <v>93.2</v>
      </c>
      <c r="I100" s="14">
        <v>113.65853658536587</v>
      </c>
      <c r="J100" s="14">
        <v>59.2</v>
      </c>
      <c r="K100" s="14">
        <v>23.288749016522427</v>
      </c>
      <c r="L100" s="9">
        <v>0.67</v>
      </c>
      <c r="M100" s="9">
        <v>0.67328426066248115</v>
      </c>
      <c r="N100" s="2">
        <v>0.04</v>
      </c>
      <c r="P100" s="9">
        <v>-2.8635129999999998E-3</v>
      </c>
      <c r="Q100" s="9">
        <v>1.0467719128807933E-2</v>
      </c>
      <c r="R100" s="9">
        <v>4.9718423999999997E-2</v>
      </c>
    </row>
    <row r="101" spans="1:18" x14ac:dyDescent="0.2">
      <c r="A101" s="2" t="s">
        <v>195</v>
      </c>
      <c r="B101" s="16">
        <v>441.61176470588236</v>
      </c>
      <c r="C101" s="9">
        <v>0.60296465499999996</v>
      </c>
      <c r="D101" s="9">
        <v>0.88715345599999995</v>
      </c>
      <c r="E101" s="9">
        <f t="shared" si="0"/>
        <v>14.788391777509069</v>
      </c>
      <c r="F101" s="14">
        <v>8.27</v>
      </c>
      <c r="G101" s="14">
        <v>9.01</v>
      </c>
      <c r="H101" s="14">
        <v>122.3</v>
      </c>
      <c r="I101" s="14">
        <v>135.73806881243064</v>
      </c>
      <c r="J101" s="14">
        <v>36.299999999999997</v>
      </c>
      <c r="K101" s="14">
        <v>12.996312341126345</v>
      </c>
      <c r="L101" s="9"/>
      <c r="M101" s="9"/>
      <c r="P101" s="9"/>
      <c r="Q101" s="9"/>
      <c r="R101" s="9"/>
    </row>
    <row r="102" spans="1:18" x14ac:dyDescent="0.2">
      <c r="A102" s="2" t="s">
        <v>196</v>
      </c>
      <c r="B102" s="16">
        <v>441.55882352941177</v>
      </c>
      <c r="C102" s="9">
        <v>0.72094369999999997</v>
      </c>
      <c r="D102" s="9">
        <v>0.84666130500000003</v>
      </c>
      <c r="E102" s="9">
        <f t="shared" si="0"/>
        <v>10.663716814159294</v>
      </c>
      <c r="F102" s="14">
        <v>9.0399999999999991</v>
      </c>
      <c r="G102" s="14">
        <v>8.7899999999999991</v>
      </c>
      <c r="H102" s="14">
        <v>96.4</v>
      </c>
      <c r="I102" s="14">
        <v>109.67007963594996</v>
      </c>
      <c r="J102" s="14">
        <v>49.3</v>
      </c>
      <c r="K102" s="14">
        <v>18.09240706080957</v>
      </c>
      <c r="L102" s="9">
        <v>0.8</v>
      </c>
      <c r="M102" s="9">
        <v>0.80460108248447992</v>
      </c>
      <c r="N102" s="2">
        <v>0.06</v>
      </c>
      <c r="P102" s="9">
        <v>-3.2288945999999999E-2</v>
      </c>
      <c r="Q102" s="9">
        <v>-1.6626374131241798E-2</v>
      </c>
      <c r="R102" s="9">
        <v>3.9824724999999998E-2</v>
      </c>
    </row>
    <row r="103" spans="1:18" x14ac:dyDescent="0.2">
      <c r="A103" s="2" t="s">
        <v>197</v>
      </c>
      <c r="B103" s="16">
        <v>441.49705882352947</v>
      </c>
      <c r="C103" s="9">
        <v>0.69989362700000002</v>
      </c>
      <c r="D103" s="9">
        <v>0.84014171599999998</v>
      </c>
      <c r="E103" s="9">
        <f t="shared" si="0"/>
        <v>6.309834638816362</v>
      </c>
      <c r="F103" s="14">
        <v>11.49</v>
      </c>
      <c r="G103" s="14">
        <v>9.15</v>
      </c>
      <c r="H103" s="14">
        <v>72.5</v>
      </c>
      <c r="I103" s="14">
        <v>79.234972677595621</v>
      </c>
      <c r="J103" s="14">
        <v>38.9</v>
      </c>
      <c r="K103" s="14">
        <v>13.71408425876961</v>
      </c>
      <c r="L103" s="9"/>
      <c r="M103" s="9"/>
      <c r="P103" s="9"/>
      <c r="Q103" s="9"/>
      <c r="R103" s="9"/>
    </row>
    <row r="104" spans="1:18" x14ac:dyDescent="0.2">
      <c r="A104" s="2" t="s">
        <v>198</v>
      </c>
      <c r="B104" s="16">
        <v>441.4705882352942</v>
      </c>
      <c r="C104" s="9">
        <v>0.70728175100000001</v>
      </c>
      <c r="D104" s="9">
        <v>0.83112777999999998</v>
      </c>
      <c r="E104" s="9">
        <f t="shared" si="0"/>
        <v>7.9764453961456105</v>
      </c>
      <c r="F104" s="14">
        <v>9.34</v>
      </c>
      <c r="G104" s="14">
        <v>8.77</v>
      </c>
      <c r="H104" s="14">
        <v>74.5</v>
      </c>
      <c r="I104" s="14">
        <v>84.948688711516539</v>
      </c>
      <c r="J104" s="14">
        <v>35.6</v>
      </c>
      <c r="K104" s="14">
        <v>13.094493691838013</v>
      </c>
      <c r="L104" s="9">
        <v>0.74</v>
      </c>
      <c r="M104" s="9">
        <v>0.74524129687733454</v>
      </c>
      <c r="N104" s="2">
        <v>0.06</v>
      </c>
      <c r="P104" s="9">
        <v>-3.2773796000000001E-2</v>
      </c>
      <c r="Q104" s="9">
        <v>-1.0678931112820967E-2</v>
      </c>
      <c r="R104" s="9">
        <v>5.8671692999999997E-2</v>
      </c>
    </row>
    <row r="105" spans="1:18" x14ac:dyDescent="0.2">
      <c r="A105" s="2" t="s">
        <v>199</v>
      </c>
      <c r="B105" s="16">
        <v>441.44191176470594</v>
      </c>
      <c r="C105" s="9">
        <v>0.75348156600000005</v>
      </c>
      <c r="D105" s="9">
        <v>0.81936992200000003</v>
      </c>
      <c r="E105" s="9"/>
      <c r="F105" s="14"/>
      <c r="G105" s="14">
        <v>8.84</v>
      </c>
      <c r="H105" s="14">
        <v>83</v>
      </c>
      <c r="I105" s="14">
        <v>93.891402714932127</v>
      </c>
      <c r="J105" s="14">
        <v>37</v>
      </c>
      <c r="K105" s="14">
        <v>13.501678587067582</v>
      </c>
      <c r="L105" s="9"/>
      <c r="M105" s="9"/>
      <c r="P105" s="9"/>
      <c r="Q105" s="9"/>
      <c r="R105" s="9"/>
    </row>
    <row r="106" spans="1:18" x14ac:dyDescent="0.2">
      <c r="A106" s="2" t="s">
        <v>200</v>
      </c>
      <c r="B106" s="16">
        <v>441.40441176470591</v>
      </c>
      <c r="C106" s="9">
        <v>0.64981979499999998</v>
      </c>
      <c r="D106" s="9">
        <v>0.84171119900000002</v>
      </c>
      <c r="E106" s="9">
        <f t="shared" si="0"/>
        <v>6.017612524461839</v>
      </c>
      <c r="F106" s="14">
        <v>10.220000000000001</v>
      </c>
      <c r="G106" s="14">
        <v>9.02</v>
      </c>
      <c r="H106" s="14">
        <v>61.5</v>
      </c>
      <c r="I106" s="14">
        <v>68.181818181818173</v>
      </c>
      <c r="J106" s="14">
        <v>32.9</v>
      </c>
      <c r="K106" s="14">
        <v>11.765968099563693</v>
      </c>
      <c r="L106" s="9">
        <v>0.71</v>
      </c>
      <c r="M106" s="9">
        <v>0.71610284167794314</v>
      </c>
      <c r="N106" s="2">
        <v>0.06</v>
      </c>
      <c r="P106" s="9">
        <v>-5.6184111000000002E-2</v>
      </c>
      <c r="Q106" s="9">
        <v>-3.3537203007593733E-2</v>
      </c>
      <c r="R106" s="9">
        <v>4.6748535000000001E-2</v>
      </c>
    </row>
    <row r="107" spans="1:18" x14ac:dyDescent="0.2">
      <c r="A107" s="2" t="s">
        <v>201</v>
      </c>
      <c r="B107" s="16">
        <v>441.3338235294118</v>
      </c>
      <c r="C107" s="9">
        <v>0.70905302999999997</v>
      </c>
      <c r="D107" s="9">
        <v>0.83279586100000003</v>
      </c>
      <c r="E107" s="9">
        <f t="shared" si="0"/>
        <v>9.3855932203389827</v>
      </c>
      <c r="F107" s="14">
        <v>9.44</v>
      </c>
      <c r="G107" s="14">
        <v>9.24</v>
      </c>
      <c r="H107" s="14">
        <v>88.6</v>
      </c>
      <c r="I107" s="14">
        <v>95.887445887445864</v>
      </c>
      <c r="J107" s="14">
        <v>33.6</v>
      </c>
      <c r="K107" s="14">
        <v>11.730205278592376</v>
      </c>
      <c r="L107" s="9"/>
      <c r="M107" s="9"/>
      <c r="P107" s="9"/>
      <c r="Q107" s="9"/>
      <c r="R107" s="9"/>
    </row>
    <row r="108" spans="1:18" x14ac:dyDescent="0.2">
      <c r="A108" s="2" t="s">
        <v>202</v>
      </c>
      <c r="B108" s="16">
        <v>441.28970588235302</v>
      </c>
      <c r="C108" s="9">
        <v>0.83607020300000001</v>
      </c>
      <c r="D108" s="9">
        <v>0.87256477899999996</v>
      </c>
      <c r="E108" s="9">
        <f t="shared" si="0"/>
        <v>11.924686192468618</v>
      </c>
      <c r="F108" s="14">
        <v>9.56</v>
      </c>
      <c r="G108" s="14">
        <v>8.93</v>
      </c>
      <c r="H108" s="14">
        <v>114</v>
      </c>
      <c r="I108" s="14">
        <v>127.6595744680851</v>
      </c>
      <c r="J108" s="14">
        <v>35.9</v>
      </c>
      <c r="K108" s="14">
        <v>12.968247661019397</v>
      </c>
      <c r="L108" s="9">
        <v>0.89</v>
      </c>
      <c r="M108" s="9">
        <v>0.8946581555518226</v>
      </c>
      <c r="N108" s="2">
        <v>0.06</v>
      </c>
      <c r="P108" s="9">
        <v>-9.4561147999999998E-2</v>
      </c>
      <c r="Q108" s="9">
        <v>-7.7395823733765551E-2</v>
      </c>
      <c r="R108" s="9">
        <v>5.7704296000000002E-2</v>
      </c>
    </row>
    <row r="109" spans="1:18" x14ac:dyDescent="0.2">
      <c r="A109" s="2" t="s">
        <v>203</v>
      </c>
      <c r="B109" s="16">
        <v>441.24558823529412</v>
      </c>
      <c r="C109" s="9">
        <v>0.68427885399999999</v>
      </c>
      <c r="D109" s="9">
        <v>0.87387325299999996</v>
      </c>
      <c r="E109" s="9"/>
      <c r="F109" s="14"/>
      <c r="G109" s="14">
        <v>9.43</v>
      </c>
      <c r="H109" s="14">
        <v>61.9</v>
      </c>
      <c r="I109" s="14">
        <v>65.641569459172857</v>
      </c>
      <c r="J109" s="14">
        <v>31.1</v>
      </c>
      <c r="K109" s="14">
        <v>10.638661786337359</v>
      </c>
      <c r="L109" s="9">
        <v>0.9</v>
      </c>
      <c r="M109" s="9">
        <v>0.90928195285201041</v>
      </c>
      <c r="N109" s="2">
        <v>0.06</v>
      </c>
      <c r="P109" s="9">
        <v>-0.19154001100000001</v>
      </c>
      <c r="Q109" s="9">
        <v>-0.18028741272398827</v>
      </c>
      <c r="R109" s="9">
        <v>4.1566440000000003E-2</v>
      </c>
    </row>
    <row r="110" spans="1:18" x14ac:dyDescent="0.2">
      <c r="A110" s="2" t="s">
        <v>204</v>
      </c>
      <c r="B110" s="16">
        <v>441.15073529411774</v>
      </c>
      <c r="C110" s="9">
        <v>0.66192407600000003</v>
      </c>
      <c r="D110" s="9">
        <v>0.80055884399999999</v>
      </c>
      <c r="E110" s="9">
        <f t="shared" si="0"/>
        <v>5.4885654885654889</v>
      </c>
      <c r="F110" s="14">
        <v>4.8099999999999996</v>
      </c>
      <c r="G110" s="14">
        <v>10.91</v>
      </c>
      <c r="H110" s="14">
        <v>26.4</v>
      </c>
      <c r="I110" s="14">
        <v>24.197983501374882</v>
      </c>
      <c r="J110" s="14">
        <v>20.3</v>
      </c>
      <c r="K110" s="14">
        <v>6.002187989710535</v>
      </c>
      <c r="L110" s="9">
        <v>0.68</v>
      </c>
      <c r="M110" s="9">
        <v>0.69638073412620027</v>
      </c>
      <c r="N110" s="2">
        <v>0.04</v>
      </c>
      <c r="P110" s="9">
        <v>-8.6319346000000005E-2</v>
      </c>
      <c r="Q110" s="9">
        <v>-4.3601908262845865E-2</v>
      </c>
      <c r="R110" s="9">
        <v>4.3356416000000002E-2</v>
      </c>
    </row>
    <row r="111" spans="1:18" x14ac:dyDescent="0.2">
      <c r="A111" s="2" t="s">
        <v>205</v>
      </c>
      <c r="B111" s="16">
        <v>441.08676470588239</v>
      </c>
      <c r="C111" s="9">
        <v>0.54150710800000001</v>
      </c>
      <c r="D111" s="9">
        <v>0.84324732800000002</v>
      </c>
      <c r="E111" s="9">
        <f t="shared" si="0"/>
        <v>5.780219780219781</v>
      </c>
      <c r="F111" s="14">
        <v>4.55</v>
      </c>
      <c r="G111" s="14">
        <v>9.7799999999999994</v>
      </c>
      <c r="H111" s="14">
        <v>26.3</v>
      </c>
      <c r="I111" s="14">
        <v>26.891615541922292</v>
      </c>
      <c r="J111" s="14">
        <v>15.7</v>
      </c>
      <c r="K111" s="14">
        <v>5.1784418497262354</v>
      </c>
      <c r="L111" s="9"/>
      <c r="M111" s="9"/>
      <c r="P111" s="9"/>
      <c r="Q111" s="9"/>
      <c r="R111" s="9"/>
    </row>
    <row r="112" spans="1:18" x14ac:dyDescent="0.2">
      <c r="A112" s="2" t="s">
        <v>206</v>
      </c>
      <c r="B112" s="16">
        <v>441.0205882352941</v>
      </c>
      <c r="C112" s="9">
        <v>0.70254527600000005</v>
      </c>
      <c r="D112" s="9">
        <v>0.80578860900000004</v>
      </c>
      <c r="E112" s="9">
        <f t="shared" si="0"/>
        <v>12.296747967479675</v>
      </c>
      <c r="F112" s="14">
        <v>4.92</v>
      </c>
      <c r="G112" s="14">
        <v>10.09</v>
      </c>
      <c r="H112" s="14">
        <v>60.5</v>
      </c>
      <c r="I112" s="14">
        <v>59.960356788899901</v>
      </c>
      <c r="J112" s="14">
        <v>17.8</v>
      </c>
      <c r="K112" s="14">
        <v>5.6907190127561629</v>
      </c>
      <c r="L112" s="9"/>
      <c r="M112" s="9"/>
      <c r="P112" s="9"/>
      <c r="Q112" s="9"/>
      <c r="R112" s="9"/>
    </row>
    <row r="113" spans="1:20" x14ac:dyDescent="0.2">
      <c r="A113" s="2" t="s">
        <v>207</v>
      </c>
      <c r="B113" s="16">
        <v>440.96323529411768</v>
      </c>
      <c r="C113" s="9">
        <v>0.64361656099999998</v>
      </c>
      <c r="D113" s="9">
        <v>0.79873755800000001</v>
      </c>
      <c r="E113" s="9">
        <f t="shared" si="0"/>
        <v>10.106951871657753</v>
      </c>
      <c r="F113" s="14">
        <v>3.74</v>
      </c>
      <c r="G113" s="14">
        <v>10.72</v>
      </c>
      <c r="H113" s="14">
        <v>37.799999999999997</v>
      </c>
      <c r="I113" s="14">
        <v>35.261194029850742</v>
      </c>
      <c r="J113" s="14">
        <v>15</v>
      </c>
      <c r="K113" s="14">
        <v>4.5137217140105923</v>
      </c>
      <c r="L113" s="9">
        <v>0.61</v>
      </c>
      <c r="M113" s="9">
        <v>0.61904813766064037</v>
      </c>
      <c r="N113" s="2">
        <v>0.06</v>
      </c>
      <c r="P113" s="9">
        <v>-6.0475109999999999E-2</v>
      </c>
      <c r="Q113" s="9">
        <v>7.6933192312962501E-3</v>
      </c>
      <c r="R113" s="9">
        <v>5.3182594999999999E-2</v>
      </c>
    </row>
    <row r="114" spans="1:20" x14ac:dyDescent="0.2">
      <c r="A114" s="2" t="s">
        <v>208</v>
      </c>
      <c r="B114" s="16">
        <v>440.93235294117653</v>
      </c>
      <c r="C114" s="9">
        <v>0.55646416300000001</v>
      </c>
      <c r="D114" s="9">
        <v>0.75557404800000005</v>
      </c>
      <c r="E114" s="9">
        <f t="shared" si="0"/>
        <v>10.030769230769231</v>
      </c>
      <c r="F114" s="14">
        <v>3.25</v>
      </c>
      <c r="G114" s="14">
        <v>10.51</v>
      </c>
      <c r="H114" s="14">
        <v>32.6</v>
      </c>
      <c r="I114" s="14">
        <v>31.018078020932446</v>
      </c>
      <c r="J114" s="14">
        <v>13.3</v>
      </c>
      <c r="K114" s="14">
        <v>4.0821337589392597</v>
      </c>
      <c r="L114" s="9"/>
      <c r="M114" s="9"/>
      <c r="P114" s="9"/>
      <c r="Q114" s="9"/>
      <c r="R114" s="9"/>
    </row>
    <row r="115" spans="1:20" s="17" customFormat="1" x14ac:dyDescent="0.2">
      <c r="A115" s="17" t="s">
        <v>209</v>
      </c>
      <c r="B115" s="18">
        <v>440.85735294117654</v>
      </c>
      <c r="C115" s="19">
        <v>0.61252663299999999</v>
      </c>
      <c r="D115" s="19">
        <v>0.64039481700000001</v>
      </c>
      <c r="E115" s="9"/>
      <c r="F115" s="20">
        <v>2.8</v>
      </c>
      <c r="G115" s="20">
        <v>10.44</v>
      </c>
      <c r="H115" s="20">
        <v>28.7</v>
      </c>
      <c r="I115" s="20">
        <v>27.490421455938694</v>
      </c>
      <c r="J115" s="20">
        <v>9.8000000000000007</v>
      </c>
      <c r="K115" s="20">
        <v>3.0280558645408484</v>
      </c>
      <c r="L115" s="19">
        <v>0.7</v>
      </c>
      <c r="M115" s="19">
        <v>0.7150997975122938</v>
      </c>
      <c r="N115" s="17">
        <v>0.04</v>
      </c>
      <c r="P115" s="19">
        <v>-0.14353000799999999</v>
      </c>
      <c r="Q115" s="19">
        <v>-6.6377304893655911E-2</v>
      </c>
      <c r="R115" s="19">
        <v>4.8211636000000002E-2</v>
      </c>
      <c r="T115" s="21"/>
    </row>
    <row r="116" spans="1:20" x14ac:dyDescent="0.2">
      <c r="A116" s="2" t="s">
        <v>210</v>
      </c>
      <c r="B116" s="16">
        <v>440.8</v>
      </c>
      <c r="C116" s="9">
        <v>0.72285416700000005</v>
      </c>
      <c r="D116" s="9">
        <v>0.73736491599999998</v>
      </c>
      <c r="E116" s="9">
        <f t="shared" si="0"/>
        <v>4.2512077294686001</v>
      </c>
      <c r="F116" s="14">
        <v>2.0699999999999998</v>
      </c>
      <c r="G116" s="14">
        <v>10.64</v>
      </c>
      <c r="H116" s="14">
        <v>8.8000000000000007</v>
      </c>
      <c r="I116" s="14">
        <v>8.2706766917293226</v>
      </c>
      <c r="J116" s="14">
        <v>8.3000000000000007</v>
      </c>
      <c r="K116" s="14">
        <v>2.5163715740965316</v>
      </c>
      <c r="L116" s="9"/>
      <c r="M116" s="9"/>
      <c r="P116" s="9"/>
      <c r="Q116" s="9"/>
      <c r="R116" s="9"/>
    </row>
    <row r="117" spans="1:20" x14ac:dyDescent="0.2">
      <c r="E117" s="14">
        <f>AVERAGE(E58:E116)</f>
        <v>7.1502298490457594</v>
      </c>
      <c r="F117" s="14"/>
      <c r="G117" s="14"/>
      <c r="H117" s="14"/>
      <c r="I117" s="14"/>
      <c r="J117" s="14"/>
      <c r="K117" s="14"/>
      <c r="L117" s="9"/>
      <c r="M117" s="9"/>
      <c r="P117" s="9"/>
      <c r="Q117" s="9"/>
    </row>
    <row r="118" spans="1:20" x14ac:dyDescent="0.2">
      <c r="A118" s="8" t="s">
        <v>217</v>
      </c>
      <c r="B118" s="2">
        <v>448</v>
      </c>
      <c r="E118" s="14">
        <f>STDEV(E58:E116)</f>
        <v>2.6415901675770876</v>
      </c>
      <c r="F118" s="14"/>
      <c r="G118" s="14"/>
      <c r="H118" s="14"/>
      <c r="I118" s="14"/>
      <c r="J118" s="14"/>
      <c r="K118" s="14"/>
      <c r="L118" s="9"/>
      <c r="M118" s="9"/>
      <c r="P118" s="9"/>
      <c r="Q118" s="9"/>
      <c r="T118" s="3" t="s">
        <v>146</v>
      </c>
    </row>
    <row r="119" spans="1:20" x14ac:dyDescent="0.2">
      <c r="A119" s="8" t="s">
        <v>72</v>
      </c>
      <c r="E119" s="14">
        <f>COUNT(E58:E116)</f>
        <v>41</v>
      </c>
      <c r="F119" s="14"/>
      <c r="G119" s="14"/>
      <c r="H119" s="14"/>
      <c r="I119" s="14"/>
      <c r="J119" s="14"/>
      <c r="K119" s="14"/>
      <c r="L119" s="9"/>
      <c r="M119" s="9"/>
      <c r="P119" s="9"/>
      <c r="Q119" s="9"/>
      <c r="T119" s="3" t="s">
        <v>148</v>
      </c>
    </row>
    <row r="120" spans="1:20" x14ac:dyDescent="0.2">
      <c r="A120" s="2">
        <v>135.01</v>
      </c>
      <c r="B120" s="2">
        <v>448</v>
      </c>
      <c r="C120" s="9">
        <v>0.57497971868588915</v>
      </c>
      <c r="D120" s="9">
        <v>0.88649099069098558</v>
      </c>
      <c r="F120" s="14">
        <v>4.3</v>
      </c>
      <c r="G120" s="14">
        <v>5.3505109340847117</v>
      </c>
      <c r="H120" s="14">
        <v>89.22726540450536</v>
      </c>
      <c r="I120" s="14">
        <v>166.76400908947787</v>
      </c>
      <c r="J120" s="14">
        <v>12.634498777144923</v>
      </c>
      <c r="K120" s="14">
        <v>7.6173001364366808</v>
      </c>
      <c r="L120" s="9">
        <v>0.81</v>
      </c>
      <c r="M120" s="9">
        <v>0.81307666303922899</v>
      </c>
      <c r="N120" s="2">
        <v>0.03</v>
      </c>
      <c r="O120" s="2">
        <v>3</v>
      </c>
      <c r="P120" s="9">
        <v>-0.13</v>
      </c>
      <c r="Q120" s="9">
        <v>-0.10430976433063191</v>
      </c>
      <c r="R120" s="2">
        <v>7.0000000000000007E-2</v>
      </c>
      <c r="S120" s="2">
        <v>3</v>
      </c>
    </row>
    <row r="121" spans="1:20" x14ac:dyDescent="0.2">
      <c r="A121" s="2" t="s">
        <v>73</v>
      </c>
      <c r="B121" s="2">
        <v>448</v>
      </c>
      <c r="C121" s="9"/>
      <c r="D121" s="9"/>
      <c r="F121" s="14"/>
      <c r="G121" s="14"/>
      <c r="H121" s="14"/>
      <c r="I121" s="14"/>
      <c r="J121" s="14"/>
      <c r="K121" s="14"/>
      <c r="L121" s="9">
        <v>0.78</v>
      </c>
      <c r="M121" s="9"/>
      <c r="N121" s="2">
        <v>0.08</v>
      </c>
      <c r="O121" s="2">
        <v>3</v>
      </c>
      <c r="P121" s="9">
        <v>-0.14000000000000001</v>
      </c>
      <c r="Q121" s="9"/>
      <c r="R121" s="2">
        <v>0.08</v>
      </c>
      <c r="S121" s="2">
        <v>3</v>
      </c>
    </row>
    <row r="122" spans="1:20" x14ac:dyDescent="0.2">
      <c r="A122" s="2">
        <v>135.15</v>
      </c>
      <c r="B122" s="2">
        <v>448</v>
      </c>
      <c r="C122" s="9">
        <v>0.63935153994403615</v>
      </c>
      <c r="D122" s="9">
        <v>0.8926490691817407</v>
      </c>
      <c r="F122" s="14">
        <v>4.5999999999999996</v>
      </c>
      <c r="G122" s="14">
        <v>4.5999999999999996</v>
      </c>
      <c r="H122" s="14">
        <v>45.135991820282044</v>
      </c>
      <c r="I122" s="14">
        <v>98.121721348439223</v>
      </c>
      <c r="J122" s="14">
        <v>12.384451385846834</v>
      </c>
      <c r="K122" s="14">
        <v>8.684748517424147</v>
      </c>
      <c r="L122" s="9">
        <v>0.66</v>
      </c>
      <c r="M122" s="9">
        <v>0.66370668883337069</v>
      </c>
      <c r="N122" s="2">
        <v>0.01</v>
      </c>
      <c r="O122" s="2">
        <v>3</v>
      </c>
      <c r="P122" s="9">
        <v>-0.15</v>
      </c>
      <c r="Q122" s="9">
        <v>-0.13048081864228933</v>
      </c>
      <c r="R122" s="2">
        <v>0.04</v>
      </c>
      <c r="S122" s="2">
        <v>3</v>
      </c>
    </row>
    <row r="123" spans="1:20" x14ac:dyDescent="0.2">
      <c r="A123" s="2">
        <v>135.49</v>
      </c>
      <c r="B123" s="2">
        <v>448</v>
      </c>
      <c r="C123" s="9">
        <v>0.41764745163496597</v>
      </c>
      <c r="D123" s="9">
        <v>0.84571723434302271</v>
      </c>
      <c r="F123" s="14">
        <v>8.1999999999999993</v>
      </c>
      <c r="G123" s="14">
        <v>6.4688078642029208</v>
      </c>
      <c r="H123" s="14">
        <v>34.849921226786748</v>
      </c>
      <c r="I123" s="14">
        <v>53.873792448898023</v>
      </c>
      <c r="J123" s="14">
        <v>12.482923192003176</v>
      </c>
      <c r="K123" s="14">
        <v>6.2248709519700505</v>
      </c>
      <c r="L123" s="9">
        <v>0.59</v>
      </c>
      <c r="M123" s="9">
        <v>0.59548475882981688</v>
      </c>
      <c r="N123" s="2">
        <v>0.05</v>
      </c>
      <c r="O123" s="2">
        <v>3</v>
      </c>
      <c r="P123" s="9">
        <v>-0.2</v>
      </c>
      <c r="Q123" s="9">
        <v>-0.18086077131487915</v>
      </c>
      <c r="R123" s="2">
        <v>0.03</v>
      </c>
      <c r="S123" s="2">
        <v>3</v>
      </c>
    </row>
    <row r="124" spans="1:20" x14ac:dyDescent="0.2">
      <c r="A124" s="2">
        <v>135.56</v>
      </c>
      <c r="B124" s="2">
        <v>448</v>
      </c>
      <c r="C124" s="9">
        <v>0.45005744957615157</v>
      </c>
      <c r="D124" s="9">
        <v>0.85159307402466611</v>
      </c>
      <c r="F124" s="14">
        <v>6.8</v>
      </c>
      <c r="G124" s="14">
        <v>6.1885633804720079</v>
      </c>
      <c r="H124" s="14">
        <v>25.19895122444656</v>
      </c>
      <c r="I124" s="14">
        <v>40.718579862915796</v>
      </c>
      <c r="J124" s="14">
        <v>14.347774454474193</v>
      </c>
      <c r="K124" s="14">
        <v>7.478818678269656</v>
      </c>
      <c r="L124" s="9">
        <v>0.62</v>
      </c>
      <c r="M124" s="9">
        <v>0.62805668281958826</v>
      </c>
      <c r="N124" s="2">
        <v>0.01</v>
      </c>
      <c r="O124" s="2">
        <v>3</v>
      </c>
      <c r="P124" s="9">
        <v>-0.24</v>
      </c>
      <c r="Q124" s="9">
        <v>-0.23073905244466192</v>
      </c>
      <c r="R124" s="2">
        <v>7.0000000000000007E-2</v>
      </c>
      <c r="S124" s="2">
        <v>3</v>
      </c>
    </row>
    <row r="125" spans="1:20" x14ac:dyDescent="0.2">
      <c r="A125" s="2">
        <v>137.31</v>
      </c>
      <c r="B125" s="2">
        <v>448</v>
      </c>
      <c r="C125" s="9">
        <v>0.53807123859317163</v>
      </c>
      <c r="D125" s="9">
        <v>0.87167226900709938</v>
      </c>
      <c r="F125" s="14">
        <v>6.8</v>
      </c>
      <c r="G125" s="14">
        <v>5.6708237008080769</v>
      </c>
      <c r="H125" s="14">
        <v>17.100034795369758</v>
      </c>
      <c r="I125" s="14">
        <v>30.154410889079568</v>
      </c>
      <c r="J125" s="14">
        <v>13.857501448185424</v>
      </c>
      <c r="K125" s="14">
        <v>7.8827380171282408</v>
      </c>
      <c r="L125" s="9">
        <v>0.42</v>
      </c>
      <c r="M125" s="9">
        <v>0.42411601525602932</v>
      </c>
      <c r="N125" s="2">
        <v>0.04</v>
      </c>
      <c r="O125" s="2">
        <v>3</v>
      </c>
      <c r="P125" s="9">
        <v>-0.15</v>
      </c>
      <c r="Q125" s="9">
        <v>-0.12820634758627844</v>
      </c>
      <c r="R125" s="2">
        <v>0.02</v>
      </c>
      <c r="S125" s="2">
        <v>3</v>
      </c>
    </row>
    <row r="126" spans="1:20" x14ac:dyDescent="0.2">
      <c r="A126" s="2">
        <v>137.35</v>
      </c>
      <c r="B126" s="2">
        <v>448</v>
      </c>
      <c r="C126" s="9">
        <v>0.54312141475590481</v>
      </c>
      <c r="D126" s="9">
        <v>0.86389361650595098</v>
      </c>
      <c r="F126" s="14">
        <v>4.5</v>
      </c>
      <c r="G126" s="14">
        <v>5.3212394828382434</v>
      </c>
      <c r="H126" s="14">
        <v>14.10948419613247</v>
      </c>
      <c r="I126" s="14">
        <v>26.515409129090262</v>
      </c>
      <c r="J126" s="14">
        <v>12.717600309215374</v>
      </c>
      <c r="K126" s="14">
        <v>7.7095791795898556</v>
      </c>
      <c r="L126" s="9">
        <v>0.63</v>
      </c>
      <c r="M126" s="9">
        <v>0.64293336110467325</v>
      </c>
      <c r="N126" s="2">
        <v>0.03</v>
      </c>
      <c r="O126" s="2">
        <v>3</v>
      </c>
      <c r="P126" s="9">
        <v>-0.21</v>
      </c>
      <c r="Q126" s="9">
        <v>-0.19658634206541972</v>
      </c>
      <c r="R126" s="2">
        <v>0.06</v>
      </c>
      <c r="S126" s="2">
        <v>3</v>
      </c>
    </row>
    <row r="127" spans="1:20" x14ac:dyDescent="0.2">
      <c r="A127" s="8" t="s">
        <v>74</v>
      </c>
      <c r="C127" s="9"/>
      <c r="D127" s="9"/>
      <c r="F127" s="14"/>
      <c r="G127" s="14"/>
      <c r="H127" s="14"/>
      <c r="I127" s="14"/>
      <c r="J127" s="14"/>
      <c r="K127" s="14"/>
      <c r="L127" s="9"/>
      <c r="M127" s="9"/>
      <c r="P127" s="9"/>
      <c r="Q127" s="9"/>
    </row>
    <row r="128" spans="1:20" x14ac:dyDescent="0.2">
      <c r="A128" s="2">
        <v>217.55</v>
      </c>
      <c r="B128" s="2">
        <v>448</v>
      </c>
      <c r="C128" s="9">
        <v>0.46823157526176384</v>
      </c>
      <c r="D128" s="9">
        <v>0.78982169958599846</v>
      </c>
      <c r="F128" s="14">
        <v>4</v>
      </c>
      <c r="G128" s="14">
        <v>4.4681590169005867</v>
      </c>
      <c r="H128" s="14">
        <v>33.248150865993843</v>
      </c>
      <c r="I128" s="14">
        <v>74.411297226070914</v>
      </c>
      <c r="J128" s="14">
        <v>15.687808248050517</v>
      </c>
      <c r="K128" s="14">
        <v>11.32588004742299</v>
      </c>
      <c r="L128" s="9">
        <v>0.71</v>
      </c>
      <c r="M128" s="9">
        <v>0.71558497146205435</v>
      </c>
      <c r="N128" s="2">
        <v>0.03</v>
      </c>
      <c r="O128" s="2">
        <v>3</v>
      </c>
      <c r="P128" s="9">
        <v>-0.17</v>
      </c>
      <c r="Q128" s="9">
        <v>-0.1574102740489956</v>
      </c>
      <c r="R128" s="2">
        <v>0.09</v>
      </c>
      <c r="S128" s="2">
        <v>3</v>
      </c>
    </row>
    <row r="129" spans="1:20" x14ac:dyDescent="0.2">
      <c r="A129" s="2">
        <v>217.69</v>
      </c>
      <c r="B129" s="2">
        <v>448</v>
      </c>
      <c r="C129" s="9">
        <v>0.4599417335674062</v>
      </c>
      <c r="D129" s="9">
        <v>0.82607537614296156</v>
      </c>
      <c r="F129" s="14">
        <v>5.6</v>
      </c>
      <c r="G129" s="14">
        <v>5.185290318185011</v>
      </c>
      <c r="H129" s="14">
        <v>35.252328128350555</v>
      </c>
      <c r="I129" s="14">
        <v>67.985254373741213</v>
      </c>
      <c r="J129" s="14">
        <v>15.722368788132588</v>
      </c>
      <c r="K129" s="14">
        <v>9.7809988562314203</v>
      </c>
      <c r="L129" s="9">
        <v>0.57999999999999996</v>
      </c>
      <c r="M129" s="9">
        <v>0.58418002443400074</v>
      </c>
      <c r="N129" s="2">
        <v>0.04</v>
      </c>
      <c r="O129" s="2">
        <v>3</v>
      </c>
      <c r="P129" s="9">
        <v>-0.16</v>
      </c>
      <c r="Q129" s="9">
        <v>-0.14405648351717421</v>
      </c>
      <c r="R129" s="2">
        <v>0.04</v>
      </c>
      <c r="S129" s="2">
        <v>3</v>
      </c>
    </row>
    <row r="130" spans="1:20" s="10" customFormat="1" x14ac:dyDescent="0.2">
      <c r="A130" s="10">
        <v>219.42</v>
      </c>
      <c r="B130" s="10">
        <v>448</v>
      </c>
      <c r="C130" s="12">
        <v>0.46619850325862078</v>
      </c>
      <c r="D130" s="12">
        <v>0.8140189556285119</v>
      </c>
      <c r="F130" s="11">
        <v>4.3</v>
      </c>
      <c r="G130" s="11">
        <v>4.2345374191402119</v>
      </c>
      <c r="H130" s="11">
        <v>69.926617263904447</v>
      </c>
      <c r="I130" s="11">
        <v>165.13401664095454</v>
      </c>
      <c r="J130" s="11">
        <v>13.611787154322965</v>
      </c>
      <c r="K130" s="11">
        <v>10.369253232224837</v>
      </c>
      <c r="L130" s="12">
        <v>1.0900000000000001</v>
      </c>
      <c r="M130" s="12">
        <v>1.0948131399947894</v>
      </c>
      <c r="N130" s="10">
        <v>0.08</v>
      </c>
      <c r="O130" s="10">
        <v>3</v>
      </c>
      <c r="P130" s="12">
        <v>0.01</v>
      </c>
      <c r="Q130" s="12">
        <v>4.3086948587725063E-2</v>
      </c>
      <c r="R130" s="10">
        <v>0.05</v>
      </c>
      <c r="S130" s="10">
        <v>3</v>
      </c>
      <c r="T130" s="13"/>
    </row>
    <row r="131" spans="1:20" s="10" customFormat="1" x14ac:dyDescent="0.2">
      <c r="A131" s="10">
        <v>219.58</v>
      </c>
      <c r="B131" s="10">
        <v>448</v>
      </c>
      <c r="C131" s="12">
        <v>0.41246734289673692</v>
      </c>
      <c r="D131" s="12">
        <v>0.846044211776112</v>
      </c>
      <c r="F131" s="11">
        <v>7.7</v>
      </c>
      <c r="G131" s="11">
        <v>5.2615798323946379</v>
      </c>
      <c r="H131" s="11">
        <v>102.03451858193257</v>
      </c>
      <c r="I131" s="11">
        <v>193.92372981537537</v>
      </c>
      <c r="J131" s="11">
        <v>16.26647248771625</v>
      </c>
      <c r="K131" s="11">
        <v>9.9727636123270056</v>
      </c>
      <c r="L131" s="12">
        <v>0.92</v>
      </c>
      <c r="M131" s="12">
        <v>0.92321370523259805</v>
      </c>
      <c r="N131" s="10">
        <v>0.05</v>
      </c>
      <c r="O131" s="10">
        <v>3</v>
      </c>
      <c r="P131" s="12">
        <v>7.0000000000000007E-2</v>
      </c>
      <c r="Q131" s="12">
        <v>0.11123590188999127</v>
      </c>
      <c r="R131" s="10">
        <v>0.04</v>
      </c>
      <c r="S131" s="10">
        <v>3</v>
      </c>
      <c r="T131" s="13"/>
    </row>
    <row r="132" spans="1:20" s="10" customFormat="1" x14ac:dyDescent="0.2">
      <c r="A132" s="10">
        <v>219.74</v>
      </c>
      <c r="B132" s="10">
        <v>448</v>
      </c>
      <c r="C132" s="12">
        <v>0.51071312182115991</v>
      </c>
      <c r="D132" s="12">
        <v>0.86844003501740408</v>
      </c>
      <c r="F132" s="11">
        <v>6.8</v>
      </c>
      <c r="G132" s="11">
        <v>5.3117158624207343</v>
      </c>
      <c r="H132" s="11">
        <v>204.92020906172181</v>
      </c>
      <c r="I132" s="11">
        <v>385.78910161872341</v>
      </c>
      <c r="J132" s="11">
        <v>16.568686686959712</v>
      </c>
      <c r="K132" s="11">
        <v>10.062167818063525</v>
      </c>
      <c r="L132" s="12">
        <v>1.24</v>
      </c>
      <c r="M132" s="12">
        <v>1.2424428966310261</v>
      </c>
      <c r="N132" s="10">
        <v>0.03</v>
      </c>
      <c r="O132" s="10">
        <v>3</v>
      </c>
      <c r="P132" s="12">
        <v>0.1</v>
      </c>
      <c r="Q132" s="12">
        <v>0.14413954895016226</v>
      </c>
      <c r="R132" s="10">
        <v>0.03</v>
      </c>
      <c r="S132" s="10">
        <v>3</v>
      </c>
      <c r="T132" s="13"/>
    </row>
    <row r="133" spans="1:20" s="10" customFormat="1" x14ac:dyDescent="0.2">
      <c r="A133" s="10">
        <v>219.95</v>
      </c>
      <c r="B133" s="10">
        <v>448</v>
      </c>
      <c r="C133" s="12">
        <v>0.53534146113807579</v>
      </c>
      <c r="D133" s="12">
        <v>0.8856552390501603</v>
      </c>
      <c r="F133" s="11">
        <v>6.1</v>
      </c>
      <c r="G133" s="11">
        <v>5.6730919029950533</v>
      </c>
      <c r="H133" s="11">
        <v>226.88610932840842</v>
      </c>
      <c r="I133" s="11">
        <v>399.93378074595637</v>
      </c>
      <c r="J133" s="11">
        <v>17.077245087981296</v>
      </c>
      <c r="K133" s="11">
        <v>9.710381626552131</v>
      </c>
      <c r="L133" s="12">
        <v>1.28</v>
      </c>
      <c r="M133" s="12">
        <v>1.2824565480470658</v>
      </c>
      <c r="N133" s="10">
        <v>0.05</v>
      </c>
      <c r="O133" s="10">
        <v>3</v>
      </c>
      <c r="P133" s="12">
        <v>0.01</v>
      </c>
      <c r="Q133" s="12">
        <v>4.5589715042452017E-2</v>
      </c>
      <c r="R133" s="10">
        <v>0.03</v>
      </c>
      <c r="S133" s="10">
        <v>3</v>
      </c>
      <c r="T133" s="13"/>
    </row>
    <row r="134" spans="1:20" s="10" customFormat="1" x14ac:dyDescent="0.2">
      <c r="A134" s="10">
        <v>220.87</v>
      </c>
      <c r="B134" s="10">
        <v>448</v>
      </c>
      <c r="C134" s="12">
        <v>0.45374847738791102</v>
      </c>
      <c r="D134" s="12">
        <v>0.83168572780628269</v>
      </c>
      <c r="F134" s="11">
        <v>4.5999999999999996</v>
      </c>
      <c r="G134" s="11">
        <v>4.3666794855809838</v>
      </c>
      <c r="H134" s="11">
        <v>50.348606106043491</v>
      </c>
      <c r="I134" s="11">
        <v>115.30181290451327</v>
      </c>
      <c r="J134" s="11">
        <v>12.968557820734745</v>
      </c>
      <c r="K134" s="11">
        <v>9.5802903841189799</v>
      </c>
      <c r="L134" s="12">
        <v>1</v>
      </c>
      <c r="M134" s="12">
        <v>1.006124137336166</v>
      </c>
      <c r="N134" s="10">
        <v>0.01</v>
      </c>
      <c r="O134" s="10">
        <v>3</v>
      </c>
      <c r="P134" s="12">
        <v>-0.06</v>
      </c>
      <c r="Q134" s="12">
        <v>-3.2028918689720645E-2</v>
      </c>
      <c r="R134" s="10">
        <v>0.06</v>
      </c>
      <c r="S134" s="10">
        <v>3</v>
      </c>
      <c r="T134" s="13"/>
    </row>
    <row r="135" spans="1:20" s="10" customFormat="1" x14ac:dyDescent="0.2">
      <c r="A135" s="10" t="s">
        <v>75</v>
      </c>
      <c r="B135" s="10">
        <v>448</v>
      </c>
      <c r="C135" s="12"/>
      <c r="D135" s="12"/>
      <c r="F135" s="11">
        <v>4.5999999999999996</v>
      </c>
      <c r="G135" s="11">
        <v>4.3237689040509641</v>
      </c>
      <c r="H135" s="11">
        <v>50.316649648022</v>
      </c>
      <c r="I135" s="11">
        <v>116.37219926550661</v>
      </c>
      <c r="J135" s="11">
        <v>13.119010633124184</v>
      </c>
      <c r="K135" s="11">
        <v>9.7876158689843447</v>
      </c>
      <c r="L135" s="12">
        <v>1.28</v>
      </c>
      <c r="M135" s="12">
        <v>1.2884942473684213</v>
      </c>
      <c r="N135" s="10">
        <v>7.0000000000000007E-2</v>
      </c>
      <c r="O135" s="10">
        <v>3</v>
      </c>
      <c r="P135" s="12">
        <v>-0.02</v>
      </c>
      <c r="Q135" s="12">
        <v>1.1863022254790686E-2</v>
      </c>
      <c r="R135" s="10">
        <v>0.03</v>
      </c>
      <c r="S135" s="10">
        <v>3</v>
      </c>
      <c r="T135" s="13"/>
    </row>
    <row r="136" spans="1:20" s="10" customFormat="1" x14ac:dyDescent="0.2">
      <c r="A136" s="10">
        <v>220.96</v>
      </c>
      <c r="B136" s="10">
        <v>448</v>
      </c>
      <c r="C136" s="12">
        <v>0.51811446526196492</v>
      </c>
      <c r="D136" s="12">
        <v>0.87256744478549386</v>
      </c>
      <c r="F136" s="11">
        <v>6.3</v>
      </c>
      <c r="G136" s="11">
        <v>5.055536648966771</v>
      </c>
      <c r="H136" s="11">
        <v>97.567094118169422</v>
      </c>
      <c r="I136" s="11">
        <v>192.99057823685197</v>
      </c>
      <c r="J136" s="11">
        <v>13.108921690722616</v>
      </c>
      <c r="K136" s="11">
        <v>8.3644619948040031</v>
      </c>
      <c r="L136" s="12">
        <v>0.87</v>
      </c>
      <c r="M136" s="12">
        <v>0.87296889568870828</v>
      </c>
      <c r="N136" s="10">
        <v>0.03</v>
      </c>
      <c r="O136" s="10">
        <v>3</v>
      </c>
      <c r="P136" s="12">
        <v>0.03</v>
      </c>
      <c r="Q136" s="12">
        <v>7.4809790617811789E-2</v>
      </c>
      <c r="R136" s="10">
        <v>0.04</v>
      </c>
      <c r="S136" s="10">
        <v>3</v>
      </c>
      <c r="T136" s="13"/>
    </row>
    <row r="137" spans="1:20" x14ac:dyDescent="0.2">
      <c r="A137" s="2">
        <v>221.32</v>
      </c>
      <c r="B137" s="2">
        <v>448</v>
      </c>
      <c r="C137" s="9">
        <v>0.44450256747955147</v>
      </c>
      <c r="D137" s="9">
        <v>0.84349056691640101</v>
      </c>
      <c r="F137" s="14">
        <v>4.5</v>
      </c>
      <c r="G137" s="14">
        <v>5.0284814558768707</v>
      </c>
      <c r="H137" s="14">
        <v>73.901036286450093</v>
      </c>
      <c r="I137" s="14">
        <v>146.96491760963085</v>
      </c>
      <c r="J137" s="14">
        <v>12.128686708427413</v>
      </c>
      <c r="K137" s="14">
        <v>7.7806383849563598</v>
      </c>
      <c r="L137" s="9">
        <v>0.63</v>
      </c>
      <c r="M137" s="9">
        <v>0.6322608172251537</v>
      </c>
      <c r="N137" s="2">
        <v>0.01</v>
      </c>
      <c r="O137" s="2">
        <v>3</v>
      </c>
      <c r="P137" s="9">
        <v>-0.06</v>
      </c>
      <c r="Q137" s="9">
        <v>-2.4605102591450954E-2</v>
      </c>
      <c r="R137" s="2">
        <v>0.06</v>
      </c>
      <c r="S137" s="2">
        <v>3</v>
      </c>
    </row>
    <row r="138" spans="1:20" x14ac:dyDescent="0.2">
      <c r="A138" s="2">
        <v>221.44</v>
      </c>
      <c r="B138" s="2">
        <v>448</v>
      </c>
      <c r="C138" s="9">
        <v>0.46680780182629755</v>
      </c>
      <c r="D138" s="9">
        <v>0.85256248834137216</v>
      </c>
      <c r="F138" s="14">
        <v>4.5</v>
      </c>
      <c r="G138" s="14">
        <v>5.2109355108534512</v>
      </c>
      <c r="H138" s="14">
        <v>58.537584948888927</v>
      </c>
      <c r="I138" s="14">
        <v>112.33603798581954</v>
      </c>
      <c r="J138" s="14">
        <v>11.25852368055895</v>
      </c>
      <c r="K138" s="14">
        <v>6.9695390105558124</v>
      </c>
      <c r="L138" s="9">
        <v>0.63</v>
      </c>
      <c r="M138" s="9">
        <v>0.63296399985099194</v>
      </c>
      <c r="N138" s="2">
        <v>0.03</v>
      </c>
      <c r="O138" s="2">
        <v>3</v>
      </c>
      <c r="P138" s="9">
        <v>-0.08</v>
      </c>
      <c r="Q138" s="9">
        <v>-4.3146232965229223E-2</v>
      </c>
      <c r="R138" s="2">
        <v>0.11</v>
      </c>
      <c r="S138" s="2">
        <v>3</v>
      </c>
    </row>
    <row r="139" spans="1:20" x14ac:dyDescent="0.2">
      <c r="F139" s="14"/>
      <c r="G139" s="14"/>
      <c r="H139" s="14"/>
      <c r="I139" s="14"/>
      <c r="J139" s="14"/>
      <c r="K139" s="14"/>
      <c r="L139" s="9"/>
      <c r="M139" s="9"/>
      <c r="P139" s="9"/>
      <c r="Q139" s="9"/>
    </row>
    <row r="140" spans="1:20" x14ac:dyDescent="0.2">
      <c r="A140" s="8" t="s">
        <v>76</v>
      </c>
      <c r="B140" s="2">
        <v>555</v>
      </c>
      <c r="F140" s="14"/>
      <c r="G140" s="14"/>
      <c r="H140" s="14"/>
      <c r="I140" s="14"/>
      <c r="J140" s="14"/>
      <c r="K140" s="14"/>
      <c r="L140" s="9"/>
      <c r="M140" s="9"/>
      <c r="P140" s="9"/>
      <c r="Q140" s="9"/>
      <c r="T140" s="3" t="s">
        <v>77</v>
      </c>
    </row>
    <row r="141" spans="1:20" x14ac:dyDescent="0.2">
      <c r="A141" s="8" t="s">
        <v>78</v>
      </c>
      <c r="F141" s="14"/>
      <c r="G141" s="14"/>
      <c r="H141" s="14"/>
      <c r="I141" s="14"/>
      <c r="J141" s="14"/>
      <c r="K141" s="14"/>
      <c r="L141" s="9"/>
      <c r="M141" s="9"/>
      <c r="P141" s="9"/>
      <c r="Q141" s="9"/>
    </row>
    <row r="142" spans="1:20" x14ac:dyDescent="0.2">
      <c r="A142" s="3" t="s">
        <v>79</v>
      </c>
      <c r="F142" s="14"/>
      <c r="G142" s="14"/>
      <c r="H142" s="14"/>
      <c r="I142" s="14"/>
      <c r="J142" s="14"/>
      <c r="K142" s="14"/>
      <c r="L142" s="9"/>
      <c r="M142" s="9"/>
      <c r="P142" s="9"/>
      <c r="Q142" s="9"/>
    </row>
    <row r="143" spans="1:20" x14ac:dyDescent="0.2">
      <c r="A143" s="2" t="s">
        <v>80</v>
      </c>
      <c r="B143" s="2">
        <v>555</v>
      </c>
      <c r="C143" s="9">
        <v>0.7538721751419547</v>
      </c>
      <c r="D143" s="9">
        <v>0.86162917361897673</v>
      </c>
      <c r="F143" s="14"/>
      <c r="G143" s="14">
        <v>5.6</v>
      </c>
      <c r="H143" s="14">
        <v>372.13274847925896</v>
      </c>
      <c r="I143" s="14">
        <v>664.52276514153391</v>
      </c>
      <c r="J143" s="14">
        <v>89</v>
      </c>
      <c r="K143" s="14">
        <v>51.26728110599079</v>
      </c>
      <c r="L143" s="9">
        <v>0.2</v>
      </c>
      <c r="M143" s="9">
        <v>0.19984928927046133</v>
      </c>
      <c r="N143" s="2">
        <v>0.01</v>
      </c>
      <c r="O143" s="2">
        <v>3</v>
      </c>
      <c r="P143" s="9">
        <v>0.2</v>
      </c>
      <c r="Q143" s="9">
        <v>0.20994682801613496</v>
      </c>
      <c r="R143" s="2">
        <v>0.1</v>
      </c>
      <c r="S143" s="2">
        <v>3</v>
      </c>
    </row>
    <row r="144" spans="1:20" x14ac:dyDescent="0.2">
      <c r="A144" s="2" t="s">
        <v>81</v>
      </c>
      <c r="B144" s="2">
        <v>555</v>
      </c>
      <c r="C144" s="9">
        <v>0.69696969696969691</v>
      </c>
      <c r="D144" s="9">
        <v>0.82608695652173914</v>
      </c>
      <c r="F144" s="14">
        <v>3.9</v>
      </c>
      <c r="G144" s="14">
        <v>5.3</v>
      </c>
      <c r="H144" s="14">
        <v>180.7</v>
      </c>
      <c r="I144" s="14">
        <v>340.94339622641502</v>
      </c>
      <c r="J144" s="14">
        <v>97</v>
      </c>
      <c r="K144" s="14">
        <v>59.03834449178332</v>
      </c>
      <c r="L144" s="9">
        <v>1.01</v>
      </c>
      <c r="M144" s="9">
        <v>1.0120885830049398</v>
      </c>
      <c r="N144" s="2">
        <v>0.08</v>
      </c>
      <c r="O144" s="2">
        <v>3</v>
      </c>
      <c r="P144" s="9">
        <v>-0.4</v>
      </c>
      <c r="Q144" s="9">
        <v>-0.40172299883595336</v>
      </c>
      <c r="R144" s="2">
        <v>0.09</v>
      </c>
      <c r="S144" s="2">
        <v>3</v>
      </c>
    </row>
    <row r="145" spans="1:19" x14ac:dyDescent="0.2">
      <c r="A145" s="3" t="s">
        <v>82</v>
      </c>
      <c r="C145" s="9"/>
      <c r="D145" s="9"/>
      <c r="F145" s="14"/>
      <c r="G145" s="14"/>
      <c r="H145" s="14"/>
      <c r="I145" s="14"/>
      <c r="J145" s="14"/>
      <c r="K145" s="14"/>
      <c r="L145" s="9"/>
      <c r="M145" s="9"/>
      <c r="P145" s="9"/>
      <c r="Q145" s="9"/>
    </row>
    <row r="146" spans="1:19" x14ac:dyDescent="0.2">
      <c r="A146" s="2" t="s">
        <v>83</v>
      </c>
      <c r="B146" s="2">
        <v>555</v>
      </c>
      <c r="C146" s="9">
        <v>0.86687943042153415</v>
      </c>
      <c r="D146" s="9">
        <v>0.90071723723228714</v>
      </c>
      <c r="E146" s="2">
        <v>0.9</v>
      </c>
      <c r="F146" s="14">
        <v>6</v>
      </c>
      <c r="G146" s="14">
        <v>3.5</v>
      </c>
      <c r="H146" s="14">
        <v>134</v>
      </c>
      <c r="I146" s="14">
        <v>382.85714285714283</v>
      </c>
      <c r="J146" s="14">
        <v>18</v>
      </c>
      <c r="K146" s="14">
        <v>16.589861751152075</v>
      </c>
      <c r="L146" s="9">
        <v>1.4</v>
      </c>
      <c r="M146" s="9">
        <v>1.4028806584362139</v>
      </c>
      <c r="N146" s="2">
        <v>0.1</v>
      </c>
      <c r="O146" s="2">
        <v>5</v>
      </c>
      <c r="P146" s="9">
        <v>0.27</v>
      </c>
      <c r="Q146" s="9">
        <v>0.3065622228791014</v>
      </c>
      <c r="R146" s="2">
        <v>0.02</v>
      </c>
      <c r="S146" s="2">
        <v>3</v>
      </c>
    </row>
    <row r="147" spans="1:19" x14ac:dyDescent="0.2">
      <c r="A147" s="2" t="s">
        <v>84</v>
      </c>
      <c r="B147" s="2">
        <v>555</v>
      </c>
      <c r="C147" s="9"/>
      <c r="D147" s="9"/>
      <c r="F147" s="14">
        <v>4.01</v>
      </c>
      <c r="G147" s="14">
        <v>5.2</v>
      </c>
      <c r="H147" s="14">
        <v>128.43816165776019</v>
      </c>
      <c r="I147" s="14">
        <v>246.99646472646188</v>
      </c>
      <c r="J147" s="14">
        <v>30</v>
      </c>
      <c r="K147" s="14">
        <v>18.610421836228287</v>
      </c>
      <c r="L147" s="9">
        <v>2</v>
      </c>
      <c r="M147" s="9">
        <v>2.0069106684191187</v>
      </c>
      <c r="N147" s="2">
        <v>0.2</v>
      </c>
      <c r="O147" s="2">
        <v>3</v>
      </c>
      <c r="P147" s="9">
        <v>0.24</v>
      </c>
      <c r="Q147" s="9">
        <v>0.27066366070170494</v>
      </c>
      <c r="R147" s="2">
        <v>0.03</v>
      </c>
      <c r="S147" s="2">
        <v>3</v>
      </c>
    </row>
    <row r="148" spans="1:19" x14ac:dyDescent="0.2">
      <c r="A148" s="2" t="s">
        <v>85</v>
      </c>
      <c r="B148" s="2">
        <v>555</v>
      </c>
      <c r="C148" s="9"/>
      <c r="D148" s="9"/>
      <c r="F148" s="14">
        <v>4.9000000000000004</v>
      </c>
      <c r="G148" s="14">
        <v>5.5</v>
      </c>
      <c r="H148" s="14">
        <v>125.39814460604505</v>
      </c>
      <c r="I148" s="14">
        <v>227.99662655644553</v>
      </c>
      <c r="J148" s="14">
        <v>29</v>
      </c>
      <c r="K148" s="14">
        <v>17.008797653958943</v>
      </c>
      <c r="L148" s="9">
        <v>1.9899999999999998</v>
      </c>
      <c r="M148" s="9">
        <v>1.9974450445613989</v>
      </c>
      <c r="N148" s="2">
        <v>0.06</v>
      </c>
      <c r="O148" s="2">
        <v>3</v>
      </c>
      <c r="P148" s="9">
        <v>0.24</v>
      </c>
      <c r="Q148" s="9">
        <v>0.27373145264700494</v>
      </c>
      <c r="R148" s="2">
        <v>0.06</v>
      </c>
      <c r="S148" s="2">
        <v>3</v>
      </c>
    </row>
    <row r="149" spans="1:19" x14ac:dyDescent="0.2">
      <c r="A149" s="2" t="s">
        <v>86</v>
      </c>
      <c r="B149" s="2">
        <v>555</v>
      </c>
      <c r="C149" s="9"/>
      <c r="D149" s="9"/>
      <c r="F149" s="14">
        <v>6.39</v>
      </c>
      <c r="G149" s="14">
        <v>3.3</v>
      </c>
      <c r="H149" s="14">
        <v>122.55423070204635</v>
      </c>
      <c r="I149" s="14">
        <v>371.37645667286773</v>
      </c>
      <c r="J149" s="14">
        <v>23</v>
      </c>
      <c r="K149" s="14">
        <v>22.482893450635387</v>
      </c>
      <c r="L149" s="9">
        <v>1.41</v>
      </c>
      <c r="M149" s="9">
        <v>1.412996950751058</v>
      </c>
      <c r="N149" s="2">
        <v>0.13</v>
      </c>
      <c r="O149" s="2">
        <v>3</v>
      </c>
      <c r="P149" s="9">
        <v>0.22</v>
      </c>
      <c r="Q149" s="9">
        <v>0.24420530554670791</v>
      </c>
      <c r="R149" s="2">
        <v>7.0000000000000007E-2</v>
      </c>
      <c r="S149" s="2">
        <v>4</v>
      </c>
    </row>
    <row r="150" spans="1:19" x14ac:dyDescent="0.2">
      <c r="A150" s="3" t="s">
        <v>87</v>
      </c>
      <c r="C150" s="9"/>
      <c r="D150" s="9"/>
      <c r="F150" s="14"/>
      <c r="G150" s="14"/>
      <c r="H150" s="14"/>
      <c r="I150" s="14"/>
      <c r="J150" s="14"/>
      <c r="K150" s="14"/>
      <c r="L150" s="9"/>
      <c r="M150" s="9"/>
      <c r="P150" s="9"/>
      <c r="Q150" s="9"/>
    </row>
    <row r="151" spans="1:19" x14ac:dyDescent="0.2">
      <c r="A151" s="2" t="s">
        <v>88</v>
      </c>
      <c r="B151" s="2">
        <v>555</v>
      </c>
      <c r="C151" s="9"/>
      <c r="D151" s="9"/>
      <c r="E151" s="2">
        <v>0.9</v>
      </c>
      <c r="F151" s="14">
        <v>5</v>
      </c>
      <c r="G151" s="14">
        <v>5.2</v>
      </c>
      <c r="H151" s="14">
        <v>165</v>
      </c>
      <c r="I151" s="14">
        <v>317.30769230769226</v>
      </c>
      <c r="J151" s="14">
        <v>20</v>
      </c>
      <c r="K151" s="14">
        <v>12.406947890818858</v>
      </c>
      <c r="L151" s="9">
        <v>0.38999999999999996</v>
      </c>
      <c r="M151" s="9">
        <v>0.39028453307392991</v>
      </c>
      <c r="N151" s="2">
        <v>7.0000000000000007E-2</v>
      </c>
      <c r="O151" s="2">
        <v>5</v>
      </c>
      <c r="P151" s="9">
        <v>0.22</v>
      </c>
      <c r="Q151" s="9">
        <v>0.26558625190341528</v>
      </c>
      <c r="R151" s="2">
        <v>0.04</v>
      </c>
      <c r="S151" s="2">
        <v>3</v>
      </c>
    </row>
    <row r="152" spans="1:19" x14ac:dyDescent="0.2">
      <c r="A152" s="2" t="s">
        <v>89</v>
      </c>
      <c r="B152" s="2">
        <v>555</v>
      </c>
      <c r="C152" s="9">
        <v>0.7706741729975235</v>
      </c>
      <c r="D152" s="9">
        <v>0.91414435880926614</v>
      </c>
      <c r="E152" s="2">
        <v>0.9</v>
      </c>
      <c r="F152" s="14">
        <v>7.45</v>
      </c>
      <c r="G152" s="14">
        <v>6.4</v>
      </c>
      <c r="H152" s="14">
        <v>113</v>
      </c>
      <c r="I152" s="14">
        <v>176.5625</v>
      </c>
      <c r="J152" s="14">
        <v>12</v>
      </c>
      <c r="K152" s="14">
        <v>6.0483870967741939</v>
      </c>
      <c r="L152" s="9">
        <v>-0.42000000000000004</v>
      </c>
      <c r="M152" s="9">
        <v>-0.42410110359558567</v>
      </c>
      <c r="N152" s="2">
        <v>0.13</v>
      </c>
      <c r="O152" s="2">
        <v>7</v>
      </c>
      <c r="P152" s="9">
        <v>0.27</v>
      </c>
      <c r="Q152" s="9">
        <v>0.38290734824281153</v>
      </c>
      <c r="R152" s="2">
        <v>0.03</v>
      </c>
      <c r="S152" s="2">
        <v>3</v>
      </c>
    </row>
    <row r="153" spans="1:19" x14ac:dyDescent="0.2">
      <c r="A153" s="2" t="s">
        <v>90</v>
      </c>
      <c r="B153" s="2">
        <v>555</v>
      </c>
      <c r="C153" s="9">
        <v>0.83507400711081525</v>
      </c>
      <c r="D153" s="9">
        <v>0.93429404041524433</v>
      </c>
      <c r="F153" s="14">
        <v>7.6</v>
      </c>
      <c r="G153" s="14">
        <v>5.8</v>
      </c>
      <c r="H153" s="14">
        <v>118.91049869724706</v>
      </c>
      <c r="I153" s="14">
        <v>205.01810120215012</v>
      </c>
      <c r="J153" s="14">
        <v>23</v>
      </c>
      <c r="K153" s="14">
        <v>12.791991101223582</v>
      </c>
      <c r="L153" s="9">
        <v>9.9999999999999992E-2</v>
      </c>
      <c r="M153" s="9">
        <v>9.9019694826971094E-2</v>
      </c>
      <c r="N153" s="2">
        <v>0.18</v>
      </c>
      <c r="O153" s="2">
        <v>8</v>
      </c>
      <c r="P153" s="9">
        <v>0.18</v>
      </c>
      <c r="Q153" s="9">
        <v>0.22070559381190452</v>
      </c>
      <c r="R153" s="2">
        <v>0.05</v>
      </c>
      <c r="S153" s="2">
        <v>3</v>
      </c>
    </row>
    <row r="154" spans="1:19" x14ac:dyDescent="0.2">
      <c r="A154" s="2" t="s">
        <v>91</v>
      </c>
      <c r="B154" s="2">
        <v>555</v>
      </c>
      <c r="C154" s="9">
        <v>0.74687370693809585</v>
      </c>
      <c r="D154" s="9">
        <v>0.92402055178721731</v>
      </c>
      <c r="E154" s="2">
        <v>0.9</v>
      </c>
      <c r="F154" s="14">
        <v>5.6</v>
      </c>
      <c r="G154" s="14">
        <v>6.3</v>
      </c>
      <c r="H154" s="14">
        <v>172</v>
      </c>
      <c r="I154" s="14">
        <v>273.01587301587301</v>
      </c>
      <c r="J154" s="14">
        <v>20</v>
      </c>
      <c r="K154" s="14">
        <v>10.240655401945725</v>
      </c>
      <c r="L154" s="9">
        <v>0.18</v>
      </c>
      <c r="M154" s="9">
        <v>0.17955884927350177</v>
      </c>
      <c r="N154" s="2">
        <v>0.15</v>
      </c>
      <c r="O154" s="2">
        <v>6</v>
      </c>
      <c r="P154" s="9">
        <v>0.16</v>
      </c>
      <c r="Q154" s="9">
        <v>0.20978001883969635</v>
      </c>
      <c r="R154" s="2">
        <v>0.08</v>
      </c>
      <c r="S154" s="2">
        <v>7</v>
      </c>
    </row>
    <row r="155" spans="1:19" x14ac:dyDescent="0.2">
      <c r="A155" s="2" t="s">
        <v>92</v>
      </c>
      <c r="B155" s="2">
        <v>555</v>
      </c>
      <c r="C155" s="9">
        <v>0.7924855135555251</v>
      </c>
      <c r="D155" s="9">
        <v>0.92145095412687184</v>
      </c>
      <c r="F155" s="14">
        <v>5.6</v>
      </c>
      <c r="G155" s="14">
        <v>5.7</v>
      </c>
      <c r="H155" s="14">
        <v>96.353727971457346</v>
      </c>
      <c r="I155" s="14">
        <v>169.04162802010057</v>
      </c>
      <c r="J155" s="14">
        <v>10</v>
      </c>
      <c r="K155" s="14">
        <v>5.6593095642331637</v>
      </c>
      <c r="L155" s="9">
        <v>0.11</v>
      </c>
      <c r="M155" s="9">
        <v>0.10886932778360567</v>
      </c>
      <c r="N155" s="2">
        <v>0.14000000000000001</v>
      </c>
      <c r="O155" s="2">
        <v>7</v>
      </c>
      <c r="P155" s="9">
        <v>0.26</v>
      </c>
      <c r="Q155" s="9">
        <v>0.3801894813555205</v>
      </c>
      <c r="R155" s="2">
        <v>0.04</v>
      </c>
      <c r="S155" s="2">
        <v>3</v>
      </c>
    </row>
    <row r="156" spans="1:19" x14ac:dyDescent="0.2">
      <c r="A156" s="2" t="s">
        <v>93</v>
      </c>
      <c r="B156" s="2">
        <v>555</v>
      </c>
      <c r="C156" s="9">
        <v>0.74363952334069205</v>
      </c>
      <c r="D156" s="9">
        <v>0.9284806230308571</v>
      </c>
      <c r="E156" s="2">
        <v>0.9</v>
      </c>
      <c r="F156" s="14">
        <v>6.3</v>
      </c>
      <c r="G156" s="14">
        <v>6.4</v>
      </c>
      <c r="H156" s="14">
        <v>110</v>
      </c>
      <c r="I156" s="14">
        <v>171.875</v>
      </c>
      <c r="J156" s="14">
        <v>19</v>
      </c>
      <c r="K156" s="14">
        <v>9.5766129032258061</v>
      </c>
      <c r="L156" s="9">
        <v>9.999999999999995E-3</v>
      </c>
      <c r="M156" s="9">
        <v>8.302852962692021E-3</v>
      </c>
      <c r="N156" s="2">
        <v>0.16</v>
      </c>
      <c r="O156" s="2">
        <v>7</v>
      </c>
      <c r="P156" s="9">
        <v>0.17</v>
      </c>
      <c r="Q156" s="9">
        <v>0.2248001880582981</v>
      </c>
      <c r="R156" s="2">
        <v>0.08</v>
      </c>
      <c r="S156" s="2">
        <v>3</v>
      </c>
    </row>
    <row r="157" spans="1:19" x14ac:dyDescent="0.2">
      <c r="A157" s="2" t="s">
        <v>94</v>
      </c>
      <c r="B157" s="2">
        <v>555</v>
      </c>
      <c r="C157" s="9">
        <v>0.7863807611053808</v>
      </c>
      <c r="D157" s="9">
        <v>0.92195955100383764</v>
      </c>
      <c r="F157" s="14">
        <v>6.8</v>
      </c>
      <c r="G157" s="14">
        <v>5.5</v>
      </c>
      <c r="H157" s="14">
        <v>190.5897734179359</v>
      </c>
      <c r="I157" s="14">
        <v>346.52686075988345</v>
      </c>
      <c r="J157" s="14">
        <v>19</v>
      </c>
      <c r="K157" s="14">
        <v>11.143695014662757</v>
      </c>
      <c r="L157" s="9">
        <v>-0.39</v>
      </c>
      <c r="M157" s="9">
        <v>-0.39199695039188143</v>
      </c>
      <c r="N157" s="2">
        <v>0.13</v>
      </c>
      <c r="O157" s="2">
        <v>7</v>
      </c>
      <c r="P157" s="9">
        <v>0.36</v>
      </c>
      <c r="Q157" s="9">
        <v>0.42506504770164788</v>
      </c>
      <c r="R157" s="2">
        <v>0.09</v>
      </c>
      <c r="S157" s="2">
        <v>3</v>
      </c>
    </row>
    <row r="158" spans="1:19" x14ac:dyDescent="0.2">
      <c r="A158" s="2" t="s">
        <v>95</v>
      </c>
      <c r="B158" s="2">
        <v>555</v>
      </c>
      <c r="C158" s="9">
        <v>0.84067195648410131</v>
      </c>
      <c r="D158" s="9">
        <v>0.90720917569309134</v>
      </c>
      <c r="E158" s="2">
        <v>0.9</v>
      </c>
      <c r="F158" s="14">
        <v>5.33</v>
      </c>
      <c r="G158" s="14">
        <v>4.9000000000000004</v>
      </c>
      <c r="H158" s="14">
        <v>115</v>
      </c>
      <c r="I158" s="14">
        <v>234.69387755102039</v>
      </c>
      <c r="J158" s="14">
        <v>12</v>
      </c>
      <c r="K158" s="14">
        <v>7.8999341672152719</v>
      </c>
      <c r="L158" s="9">
        <v>-0.3</v>
      </c>
      <c r="M158" s="9">
        <v>-0.30256746135708673</v>
      </c>
      <c r="N158" s="2">
        <v>0.15</v>
      </c>
      <c r="O158" s="2">
        <v>7</v>
      </c>
      <c r="P158" s="9">
        <v>0.34</v>
      </c>
      <c r="Q158" s="9">
        <v>0.43275450815761857</v>
      </c>
      <c r="R158" s="2">
        <v>0.01</v>
      </c>
      <c r="S158" s="2">
        <v>3</v>
      </c>
    </row>
    <row r="159" spans="1:19" x14ac:dyDescent="0.2">
      <c r="A159" s="2" t="s">
        <v>96</v>
      </c>
      <c r="B159" s="2">
        <v>555</v>
      </c>
      <c r="C159" s="9">
        <v>0.82227227424557237</v>
      </c>
      <c r="D159" s="9">
        <v>0.94650747307633742</v>
      </c>
      <c r="F159" s="14">
        <v>4.5</v>
      </c>
      <c r="G159" s="14">
        <v>6.2</v>
      </c>
      <c r="H159" s="14">
        <v>101.64533663583316</v>
      </c>
      <c r="I159" s="14">
        <v>163.94409134811798</v>
      </c>
      <c r="J159" s="14">
        <v>25</v>
      </c>
      <c r="K159" s="14">
        <v>13.007284079084288</v>
      </c>
      <c r="L159" s="9">
        <v>-0.35000000000000003</v>
      </c>
      <c r="M159" s="9">
        <v>-0.3539890983135518</v>
      </c>
      <c r="N159" s="2">
        <v>0.13</v>
      </c>
      <c r="O159" s="2">
        <v>8</v>
      </c>
      <c r="P159" s="9">
        <v>0.35</v>
      </c>
      <c r="Q159" s="9">
        <v>0.40413380708900248</v>
      </c>
      <c r="R159" s="2">
        <v>0.04</v>
      </c>
      <c r="S159" s="2">
        <v>4</v>
      </c>
    </row>
    <row r="160" spans="1:19" x14ac:dyDescent="0.2">
      <c r="A160" s="2" t="s">
        <v>97</v>
      </c>
      <c r="B160" s="2">
        <v>555</v>
      </c>
      <c r="C160" s="9"/>
      <c r="D160" s="9"/>
      <c r="E160" s="2">
        <v>0.9</v>
      </c>
      <c r="F160" s="14">
        <v>4.7</v>
      </c>
      <c r="G160" s="14">
        <v>6.4</v>
      </c>
      <c r="H160" s="14">
        <v>99</v>
      </c>
      <c r="I160" s="14">
        <v>154.6875</v>
      </c>
      <c r="J160" s="14">
        <v>14</v>
      </c>
      <c r="K160" s="14">
        <v>7.056451612903226</v>
      </c>
      <c r="L160" s="9">
        <v>-0.37</v>
      </c>
      <c r="M160" s="9">
        <v>-0.37435949572997151</v>
      </c>
      <c r="N160" s="2">
        <v>0.12</v>
      </c>
      <c r="O160" s="2">
        <v>5</v>
      </c>
      <c r="P160" s="9">
        <v>0.36</v>
      </c>
      <c r="Q160" s="9">
        <v>0.46897470039946737</v>
      </c>
      <c r="R160" s="2">
        <v>0.06</v>
      </c>
      <c r="S160" s="2">
        <v>3</v>
      </c>
    </row>
    <row r="161" spans="1:20" s="22" customFormat="1" x14ac:dyDescent="0.2">
      <c r="A161" s="22" t="s">
        <v>98</v>
      </c>
      <c r="B161" s="22">
        <v>555</v>
      </c>
      <c r="C161" s="24">
        <v>0.77147308363715006</v>
      </c>
      <c r="D161" s="24">
        <v>0.92927918637972817</v>
      </c>
      <c r="E161" s="22">
        <v>0.9</v>
      </c>
      <c r="F161" s="23">
        <v>1.58</v>
      </c>
      <c r="G161" s="23">
        <v>6.1</v>
      </c>
      <c r="H161" s="23">
        <v>60</v>
      </c>
      <c r="I161" s="23">
        <v>98.360655737704917</v>
      </c>
      <c r="J161" s="23">
        <v>20</v>
      </c>
      <c r="K161" s="23">
        <v>10.576414595452142</v>
      </c>
      <c r="L161" s="24">
        <v>-0.22999999999999998</v>
      </c>
      <c r="M161" s="24">
        <v>-0.23544367738676544</v>
      </c>
      <c r="N161" s="22">
        <v>0.12</v>
      </c>
      <c r="O161" s="22">
        <v>5</v>
      </c>
      <c r="P161" s="24">
        <v>0.37</v>
      </c>
      <c r="Q161" s="24">
        <v>0.4399635540339058</v>
      </c>
      <c r="R161" s="22">
        <v>0.09</v>
      </c>
      <c r="S161" s="22">
        <v>3</v>
      </c>
      <c r="T161" s="25"/>
    </row>
    <row r="162" spans="1:20" x14ac:dyDescent="0.2">
      <c r="A162" s="2" t="s">
        <v>99</v>
      </c>
      <c r="B162" s="2">
        <v>555</v>
      </c>
      <c r="C162" s="9">
        <v>0.79079952930774244</v>
      </c>
      <c r="D162" s="9">
        <v>0.93342204267724871</v>
      </c>
      <c r="F162" s="14">
        <v>5.2</v>
      </c>
      <c r="G162" s="14">
        <v>6.8</v>
      </c>
      <c r="H162" s="14">
        <v>77.060300564990058</v>
      </c>
      <c r="I162" s="14">
        <v>113.32397141910302</v>
      </c>
      <c r="J162" s="14">
        <v>24</v>
      </c>
      <c r="K162" s="14">
        <v>11.385199240986717</v>
      </c>
      <c r="L162" s="9">
        <v>-0.09</v>
      </c>
      <c r="M162" s="9">
        <v>-9.3472099455465585E-2</v>
      </c>
      <c r="N162" s="2">
        <v>0.19</v>
      </c>
      <c r="O162" s="2">
        <v>8</v>
      </c>
      <c r="P162" s="9">
        <v>0.33</v>
      </c>
      <c r="Q162" s="9">
        <v>0.3906632559839211</v>
      </c>
      <c r="R162" s="2">
        <v>0.08</v>
      </c>
      <c r="S162" s="2">
        <v>3</v>
      </c>
    </row>
    <row r="163" spans="1:20" x14ac:dyDescent="0.2">
      <c r="A163" s="2" t="s">
        <v>100</v>
      </c>
      <c r="B163" s="2">
        <v>555</v>
      </c>
      <c r="C163" s="9"/>
      <c r="D163" s="9"/>
      <c r="F163" s="14"/>
      <c r="G163" s="14">
        <v>6.3</v>
      </c>
      <c r="H163" s="14">
        <v>66.330774240846466</v>
      </c>
      <c r="I163" s="14">
        <v>105.28694323943883</v>
      </c>
      <c r="J163" s="14">
        <v>20</v>
      </c>
      <c r="K163" s="14">
        <v>10.240655401945725</v>
      </c>
      <c r="L163" s="9">
        <v>9.999999999999995E-3</v>
      </c>
      <c r="M163" s="9">
        <v>7.2192108523674772E-3</v>
      </c>
      <c r="N163" s="2">
        <v>0.19</v>
      </c>
      <c r="O163" s="2">
        <v>6</v>
      </c>
      <c r="P163" s="9">
        <v>0.34</v>
      </c>
      <c r="Q163" s="9">
        <v>0.40925915664653406</v>
      </c>
      <c r="R163" s="2">
        <v>0.06</v>
      </c>
      <c r="S163" s="2">
        <v>3</v>
      </c>
    </row>
    <row r="164" spans="1:20" x14ac:dyDescent="0.2">
      <c r="A164" s="2" t="s">
        <v>101</v>
      </c>
      <c r="B164" s="2">
        <v>555</v>
      </c>
      <c r="C164" s="9"/>
      <c r="D164" s="9"/>
      <c r="F164" s="14">
        <v>8.8677613282903494</v>
      </c>
      <c r="G164" s="14">
        <v>6.9</v>
      </c>
      <c r="H164" s="14">
        <v>662.96137748435672</v>
      </c>
      <c r="I164" s="14">
        <v>960.81359055703865</v>
      </c>
      <c r="J164" s="14">
        <v>23</v>
      </c>
      <c r="K164" s="14">
        <v>10.75268817204301</v>
      </c>
      <c r="L164" s="9">
        <v>-0.47000000000000003</v>
      </c>
      <c r="M164" s="9">
        <v>-0.47080223910931823</v>
      </c>
      <c r="N164" s="2">
        <v>0.15</v>
      </c>
      <c r="O164" s="2">
        <v>7</v>
      </c>
      <c r="P164" s="9">
        <v>0.44</v>
      </c>
      <c r="Q164" s="9">
        <v>0.51587651598676953</v>
      </c>
      <c r="R164" s="2">
        <v>0.08</v>
      </c>
      <c r="S164" s="2">
        <v>7</v>
      </c>
    </row>
    <row r="165" spans="1:20" x14ac:dyDescent="0.2">
      <c r="A165" s="2" t="s">
        <v>102</v>
      </c>
      <c r="B165" s="2">
        <v>555</v>
      </c>
      <c r="C165" s="9">
        <v>0.67830380431344395</v>
      </c>
      <c r="D165" s="9">
        <v>0.92913203711395087</v>
      </c>
      <c r="E165" s="2">
        <v>0.9</v>
      </c>
      <c r="F165" s="14">
        <v>1.3277769538575819</v>
      </c>
      <c r="G165" s="14">
        <v>6.7</v>
      </c>
      <c r="H165" s="14">
        <v>385</v>
      </c>
      <c r="I165" s="14">
        <v>574.62686567164178</v>
      </c>
      <c r="J165" s="14">
        <v>29</v>
      </c>
      <c r="K165" s="14">
        <v>13.96244583533943</v>
      </c>
      <c r="L165" s="9">
        <v>-1.1200000000000001</v>
      </c>
      <c r="M165" s="9">
        <v>-1.1224754768037886</v>
      </c>
      <c r="N165" s="2">
        <v>0.13</v>
      </c>
      <c r="O165" s="2">
        <v>7</v>
      </c>
      <c r="P165" s="9">
        <v>0.5</v>
      </c>
      <c r="Q165" s="9">
        <v>0.56171674776213654</v>
      </c>
      <c r="R165" s="2">
        <v>0.1</v>
      </c>
      <c r="S165" s="2">
        <v>3</v>
      </c>
    </row>
    <row r="166" spans="1:20" x14ac:dyDescent="0.2">
      <c r="A166" s="2" t="s">
        <v>103</v>
      </c>
      <c r="B166" s="2">
        <v>555</v>
      </c>
      <c r="C166" s="9"/>
      <c r="D166" s="9"/>
      <c r="E166" s="2">
        <v>0.9</v>
      </c>
      <c r="F166" s="14">
        <v>8.5583643291328553</v>
      </c>
      <c r="G166" s="14">
        <v>6.8</v>
      </c>
      <c r="H166" s="14">
        <v>294</v>
      </c>
      <c r="I166" s="14">
        <v>432.35294117647055</v>
      </c>
      <c r="J166" s="14">
        <v>22</v>
      </c>
      <c r="K166" s="14">
        <v>10.436432637571158</v>
      </c>
      <c r="L166" s="9">
        <v>-1.27</v>
      </c>
      <c r="M166" s="9">
        <v>-1.2736397108959499</v>
      </c>
      <c r="N166" s="2">
        <v>0.17</v>
      </c>
      <c r="O166" s="2">
        <v>7</v>
      </c>
      <c r="P166" s="9">
        <v>0.52</v>
      </c>
      <c r="Q166" s="9">
        <v>0.60689724512366783</v>
      </c>
      <c r="R166" s="2">
        <v>0.05</v>
      </c>
      <c r="S166" s="2">
        <v>4</v>
      </c>
    </row>
    <row r="167" spans="1:20" x14ac:dyDescent="0.2">
      <c r="A167" s="8" t="s">
        <v>104</v>
      </c>
      <c r="C167" s="9"/>
      <c r="D167" s="9"/>
      <c r="F167" s="14"/>
      <c r="G167" s="14"/>
      <c r="H167" s="14"/>
      <c r="I167" s="14"/>
      <c r="J167" s="14"/>
      <c r="K167" s="14"/>
      <c r="L167" s="9"/>
      <c r="M167" s="9"/>
      <c r="P167" s="9"/>
      <c r="Q167" s="9"/>
    </row>
    <row r="168" spans="1:20" x14ac:dyDescent="0.2">
      <c r="A168" s="3" t="s">
        <v>105</v>
      </c>
      <c r="C168" s="9"/>
      <c r="D168" s="9"/>
      <c r="F168" s="14"/>
      <c r="G168" s="14"/>
      <c r="H168" s="14"/>
      <c r="I168" s="14"/>
      <c r="J168" s="14"/>
      <c r="K168" s="14"/>
      <c r="L168" s="9"/>
      <c r="M168" s="9"/>
      <c r="P168" s="9"/>
      <c r="Q168" s="9"/>
    </row>
    <row r="169" spans="1:20" x14ac:dyDescent="0.2">
      <c r="A169" s="2" t="s">
        <v>106</v>
      </c>
      <c r="B169" s="2">
        <v>555</v>
      </c>
      <c r="C169" s="9"/>
      <c r="D169" s="9"/>
      <c r="F169" s="14"/>
      <c r="G169" s="14">
        <v>1.8</v>
      </c>
      <c r="H169" s="14">
        <v>48.016092995106817</v>
      </c>
      <c r="I169" s="14">
        <v>266.75607219503786</v>
      </c>
      <c r="J169" s="14">
        <v>27</v>
      </c>
      <c r="K169" s="14">
        <v>48.387096774193552</v>
      </c>
      <c r="L169" s="9">
        <v>0.61</v>
      </c>
      <c r="M169" s="9">
        <v>0.6111664832244077</v>
      </c>
      <c r="N169" s="2">
        <v>0.08</v>
      </c>
      <c r="O169" s="2">
        <v>3</v>
      </c>
      <c r="P169" s="9">
        <v>-0.13</v>
      </c>
      <c r="Q169" s="9">
        <v>-0.12641252552756979</v>
      </c>
      <c r="R169" s="2">
        <v>7.0000000000000007E-2</v>
      </c>
      <c r="S169" s="2">
        <v>4</v>
      </c>
    </row>
    <row r="170" spans="1:20" x14ac:dyDescent="0.2">
      <c r="A170" s="2" t="s">
        <v>107</v>
      </c>
      <c r="B170" s="2">
        <v>555</v>
      </c>
      <c r="C170" s="9"/>
      <c r="D170" s="9"/>
      <c r="F170" s="14"/>
      <c r="G170" s="14">
        <v>1.9</v>
      </c>
      <c r="H170" s="14">
        <v>48.17509895144083</v>
      </c>
      <c r="I170" s="14">
        <v>253.55315237600439</v>
      </c>
      <c r="J170" s="14">
        <v>27</v>
      </c>
      <c r="K170" s="14">
        <v>45.840407470288625</v>
      </c>
      <c r="L170" s="9">
        <v>0.69000000000000006</v>
      </c>
      <c r="M170" s="9">
        <v>0.69154422938827298</v>
      </c>
      <c r="N170" s="2">
        <v>0.06</v>
      </c>
      <c r="O170" s="2">
        <v>3</v>
      </c>
      <c r="P170" s="9">
        <v>-0.13</v>
      </c>
      <c r="Q170" s="9">
        <v>-0.12620877664609442</v>
      </c>
      <c r="R170" s="2">
        <v>0.09</v>
      </c>
      <c r="S170" s="2">
        <v>3</v>
      </c>
    </row>
    <row r="171" spans="1:20" x14ac:dyDescent="0.2">
      <c r="A171" s="3" t="s">
        <v>108</v>
      </c>
      <c r="C171" s="9"/>
      <c r="D171" s="9"/>
      <c r="F171" s="14"/>
      <c r="G171" s="14"/>
      <c r="H171" s="14"/>
      <c r="I171" s="14"/>
      <c r="J171" s="14"/>
      <c r="K171" s="14"/>
      <c r="L171" s="9"/>
      <c r="M171" s="9"/>
      <c r="P171" s="9"/>
      <c r="Q171" s="9"/>
    </row>
    <row r="172" spans="1:20" x14ac:dyDescent="0.2">
      <c r="A172" s="2" t="s">
        <v>109</v>
      </c>
      <c r="B172" s="2">
        <v>555</v>
      </c>
      <c r="C172" s="9">
        <v>0.92055806491986203</v>
      </c>
      <c r="D172" s="9">
        <v>0.86738077404885139</v>
      </c>
      <c r="F172" s="14">
        <v>4.4336539941464688</v>
      </c>
      <c r="G172" s="14">
        <v>3.1</v>
      </c>
      <c r="H172" s="14">
        <v>103.97262216250243</v>
      </c>
      <c r="I172" s="14">
        <v>335.39555536291101</v>
      </c>
      <c r="J172" s="14">
        <v>19</v>
      </c>
      <c r="K172" s="14">
        <v>19.771071800208116</v>
      </c>
      <c r="L172" s="9">
        <v>1.1199999999999999</v>
      </c>
      <c r="M172" s="9">
        <v>1.122452185702977</v>
      </c>
      <c r="N172" s="2">
        <v>7.0000000000000007E-2</v>
      </c>
      <c r="O172" s="2">
        <v>4</v>
      </c>
      <c r="P172" s="9">
        <v>0.15</v>
      </c>
      <c r="Q172" s="9">
        <v>0.17397305837352403</v>
      </c>
      <c r="R172" s="2">
        <v>7.0000000000000007E-2</v>
      </c>
      <c r="S172" s="2">
        <v>3</v>
      </c>
    </row>
    <row r="173" spans="1:20" x14ac:dyDescent="0.2">
      <c r="A173" s="2" t="s">
        <v>110</v>
      </c>
      <c r="B173" s="2">
        <v>555</v>
      </c>
      <c r="C173" s="9"/>
      <c r="D173" s="9">
        <v>0.82004887423999839</v>
      </c>
      <c r="F173" s="14">
        <v>3.5955511897597225</v>
      </c>
      <c r="G173" s="14"/>
      <c r="H173" s="14">
        <v>25.078831296230366</v>
      </c>
      <c r="I173" s="14"/>
      <c r="J173" s="14">
        <v>5</v>
      </c>
      <c r="K173" s="14"/>
      <c r="L173" s="9">
        <v>1.28</v>
      </c>
      <c r="M173" s="9">
        <v>1.28</v>
      </c>
      <c r="N173" s="2">
        <v>0.21</v>
      </c>
      <c r="O173" s="2">
        <v>7</v>
      </c>
      <c r="P173" s="9">
        <v>0.18</v>
      </c>
      <c r="Q173" s="9">
        <v>0.18</v>
      </c>
      <c r="R173" s="2">
        <v>0.1</v>
      </c>
      <c r="S173" s="2">
        <v>4</v>
      </c>
    </row>
    <row r="174" spans="1:20" x14ac:dyDescent="0.2">
      <c r="A174" s="2" t="s">
        <v>111</v>
      </c>
      <c r="B174" s="2">
        <v>555</v>
      </c>
      <c r="C174" s="9">
        <v>1</v>
      </c>
      <c r="D174" s="9">
        <v>0.7396002023349435</v>
      </c>
      <c r="F174" s="14"/>
      <c r="G174" s="14">
        <v>1.2</v>
      </c>
      <c r="H174" s="14">
        <v>27.388953642346124</v>
      </c>
      <c r="I174" s="14">
        <v>228.24128035288439</v>
      </c>
      <c r="J174" s="14">
        <v>8</v>
      </c>
      <c r="K174" s="14">
        <v>21.505376344086024</v>
      </c>
      <c r="L174" s="9">
        <v>1.3299999999999998</v>
      </c>
      <c r="M174" s="9">
        <v>1.3345326271635174</v>
      </c>
      <c r="N174" s="2">
        <v>0.14000000000000001</v>
      </c>
      <c r="O174" s="2">
        <v>5</v>
      </c>
      <c r="P174" s="9">
        <v>0.06</v>
      </c>
      <c r="Q174" s="9">
        <v>7.7556371263765078E-2</v>
      </c>
      <c r="R174" s="2">
        <v>7.0000000000000007E-2</v>
      </c>
      <c r="S174" s="2">
        <v>4</v>
      </c>
    </row>
    <row r="175" spans="1:20" x14ac:dyDescent="0.2">
      <c r="A175" s="2" t="s">
        <v>112</v>
      </c>
      <c r="B175" s="2">
        <v>555</v>
      </c>
      <c r="C175" s="9">
        <v>0.75737474815181927</v>
      </c>
      <c r="D175" s="9">
        <v>0.82864850517005773</v>
      </c>
      <c r="F175" s="14"/>
      <c r="G175" s="14">
        <v>4.0999999999999996</v>
      </c>
      <c r="H175" s="14">
        <v>94.675286202027138</v>
      </c>
      <c r="I175" s="14">
        <v>230.91533220006619</v>
      </c>
      <c r="J175" s="14">
        <v>22</v>
      </c>
      <c r="K175" s="14">
        <v>17.309205350118017</v>
      </c>
      <c r="L175" s="9">
        <v>1.66</v>
      </c>
      <c r="M175" s="9">
        <v>1.6659152209945554</v>
      </c>
      <c r="N175" s="2">
        <v>0.2</v>
      </c>
      <c r="O175" s="2">
        <v>3</v>
      </c>
      <c r="P175" s="9">
        <v>0.27</v>
      </c>
      <c r="Q175" s="9">
        <v>0.30494958753437218</v>
      </c>
      <c r="R175" s="2">
        <v>7.0000000000000007E-2</v>
      </c>
      <c r="S175" s="2">
        <v>4</v>
      </c>
    </row>
    <row r="176" spans="1:20" x14ac:dyDescent="0.2">
      <c r="A176" s="2" t="s">
        <v>113</v>
      </c>
      <c r="B176" s="2">
        <v>555</v>
      </c>
      <c r="C176" s="9">
        <v>0.82819648428289983</v>
      </c>
      <c r="D176" s="9">
        <v>0.82106650783642687</v>
      </c>
      <c r="F176" s="14">
        <v>2.9835216136174325</v>
      </c>
      <c r="G176" s="14">
        <v>5.2</v>
      </c>
      <c r="H176" s="14">
        <v>127.39792790540493</v>
      </c>
      <c r="I176" s="14">
        <v>244.99601520270178</v>
      </c>
      <c r="J176" s="14">
        <v>33</v>
      </c>
      <c r="K176" s="14">
        <v>20.471464019851116</v>
      </c>
      <c r="L176" s="9">
        <v>1.6199999999999999</v>
      </c>
      <c r="M176" s="9">
        <v>1.6254099244157876</v>
      </c>
      <c r="N176" s="2">
        <v>0.17</v>
      </c>
      <c r="O176" s="2">
        <v>3</v>
      </c>
      <c r="P176" s="9">
        <v>0.06</v>
      </c>
      <c r="Q176" s="9">
        <v>7.8488594367274123E-2</v>
      </c>
      <c r="R176" s="2">
        <v>7.0000000000000007E-2</v>
      </c>
      <c r="S176" s="2">
        <v>3</v>
      </c>
    </row>
    <row r="177" spans="1:20" x14ac:dyDescent="0.2">
      <c r="A177" s="3" t="s">
        <v>87</v>
      </c>
      <c r="C177" s="9"/>
      <c r="D177" s="9"/>
      <c r="F177" s="14"/>
      <c r="G177" s="14"/>
      <c r="H177" s="14"/>
      <c r="I177" s="14"/>
      <c r="J177" s="14"/>
      <c r="K177" s="14"/>
      <c r="L177" s="9"/>
      <c r="M177" s="9"/>
      <c r="P177" s="9"/>
      <c r="Q177" s="9"/>
    </row>
    <row r="178" spans="1:20" x14ac:dyDescent="0.2">
      <c r="A178" s="2" t="s">
        <v>114</v>
      </c>
      <c r="B178" s="2">
        <v>555</v>
      </c>
      <c r="C178" s="9">
        <v>0.6484879312854025</v>
      </c>
      <c r="D178" s="9">
        <v>0.94143280190120682</v>
      </c>
      <c r="F178" s="14">
        <v>3.0653573655130826</v>
      </c>
      <c r="G178" s="14">
        <v>5.2</v>
      </c>
      <c r="H178" s="14">
        <v>71.114588436491729</v>
      </c>
      <c r="I178" s="14">
        <v>136.75882391633024</v>
      </c>
      <c r="J178" s="14">
        <v>13</v>
      </c>
      <c r="K178" s="14">
        <v>8.064516129032258</v>
      </c>
      <c r="L178" s="9">
        <v>0.24</v>
      </c>
      <c r="M178" s="9">
        <v>0.23955803977767973</v>
      </c>
      <c r="N178" s="2">
        <v>0.21</v>
      </c>
      <c r="O178" s="2">
        <v>5</v>
      </c>
      <c r="P178" s="9">
        <v>0.2</v>
      </c>
      <c r="Q178" s="9">
        <v>0.27077625570776259</v>
      </c>
      <c r="R178" s="2">
        <v>7.0000000000000007E-2</v>
      </c>
      <c r="S178" s="2">
        <v>3</v>
      </c>
    </row>
    <row r="179" spans="1:20" x14ac:dyDescent="0.2">
      <c r="A179" s="2" t="s">
        <v>115</v>
      </c>
      <c r="B179" s="2">
        <v>555</v>
      </c>
      <c r="C179" s="9">
        <v>0.81372809869200058</v>
      </c>
      <c r="D179" s="9">
        <v>0.9445822834176224</v>
      </c>
      <c r="F179" s="14"/>
      <c r="G179" s="14">
        <v>5.2</v>
      </c>
      <c r="H179" s="14">
        <v>145.08653760150148</v>
      </c>
      <c r="I179" s="14">
        <v>279.01257231057974</v>
      </c>
      <c r="J179" s="14">
        <v>14</v>
      </c>
      <c r="K179" s="14">
        <v>8.6848635235732008</v>
      </c>
      <c r="L179" s="9">
        <v>0.14000000000000001</v>
      </c>
      <c r="M179" s="9">
        <v>0.13942448645875893</v>
      </c>
      <c r="N179" s="2">
        <v>0.13</v>
      </c>
      <c r="O179" s="2">
        <v>4</v>
      </c>
      <c r="P179" s="9">
        <v>0.25</v>
      </c>
      <c r="Q179" s="9">
        <v>0.32156926057474977</v>
      </c>
      <c r="R179" s="2">
        <v>7.0000000000000007E-2</v>
      </c>
      <c r="S179" s="2">
        <v>3</v>
      </c>
    </row>
    <row r="180" spans="1:20" x14ac:dyDescent="0.2">
      <c r="A180" s="2" t="s">
        <v>116</v>
      </c>
      <c r="B180" s="2">
        <v>555</v>
      </c>
      <c r="C180" s="9">
        <v>0.81744425058902837</v>
      </c>
      <c r="D180" s="9">
        <v>0.93286443532016405</v>
      </c>
      <c r="F180" s="14">
        <v>2.8723989067897855</v>
      </c>
      <c r="G180" s="14">
        <v>4.9000000000000004</v>
      </c>
      <c r="H180" s="14">
        <v>102.3052274228115</v>
      </c>
      <c r="I180" s="14">
        <v>208.78617841390098</v>
      </c>
      <c r="J180" s="14">
        <v>13</v>
      </c>
      <c r="K180" s="14">
        <v>8.558262014483212</v>
      </c>
      <c r="L180" s="9">
        <v>9.0000000000000011E-2</v>
      </c>
      <c r="M180" s="9">
        <v>8.8989345674466924E-2</v>
      </c>
      <c r="N180" s="2">
        <v>0.09</v>
      </c>
      <c r="O180" s="2">
        <v>3</v>
      </c>
      <c r="P180" s="9">
        <v>0.3</v>
      </c>
      <c r="Q180" s="9">
        <v>0.37938332897831201</v>
      </c>
      <c r="R180" s="2">
        <v>0.1</v>
      </c>
      <c r="S180" s="2">
        <v>5</v>
      </c>
    </row>
    <row r="181" spans="1:20" x14ac:dyDescent="0.2">
      <c r="A181" s="2" t="s">
        <v>117</v>
      </c>
      <c r="B181" s="2">
        <v>555</v>
      </c>
      <c r="C181" s="9"/>
      <c r="D181" s="9"/>
      <c r="F181" s="14"/>
      <c r="G181" s="14">
        <v>4.4000000000000004</v>
      </c>
      <c r="H181" s="14">
        <v>260.53248920218863</v>
      </c>
      <c r="I181" s="14">
        <v>592.11929364133766</v>
      </c>
      <c r="J181" s="14">
        <v>15</v>
      </c>
      <c r="K181" s="14">
        <v>10.997067448680351</v>
      </c>
      <c r="L181" s="9">
        <v>0</v>
      </c>
      <c r="M181" s="9">
        <v>-5.0751177169667096E-4</v>
      </c>
      <c r="N181" s="2">
        <v>0.18</v>
      </c>
      <c r="O181" s="2">
        <v>3</v>
      </c>
      <c r="P181" s="9">
        <v>0.15</v>
      </c>
      <c r="Q181" s="9">
        <v>0.19501320035200939</v>
      </c>
      <c r="R181" s="2">
        <v>0.14000000000000001</v>
      </c>
      <c r="S181" s="2">
        <v>7</v>
      </c>
    </row>
    <row r="182" spans="1:20" x14ac:dyDescent="0.2">
      <c r="A182" s="2" t="s">
        <v>118</v>
      </c>
      <c r="B182" s="2">
        <v>555</v>
      </c>
      <c r="C182" s="9">
        <v>0.65704126052154999</v>
      </c>
      <c r="D182" s="9">
        <v>0.93624118139004464</v>
      </c>
      <c r="F182" s="14">
        <v>3.1660443381328061</v>
      </c>
      <c r="G182" s="14">
        <v>6.2</v>
      </c>
      <c r="H182" s="14">
        <v>164.04887337727453</v>
      </c>
      <c r="I182" s="14">
        <v>264.59495706012018</v>
      </c>
      <c r="J182" s="14">
        <v>13</v>
      </c>
      <c r="K182" s="14">
        <v>6.7637877211238289</v>
      </c>
      <c r="L182" s="9">
        <v>-0.26</v>
      </c>
      <c r="M182" s="9">
        <v>-0.26212447159932684</v>
      </c>
      <c r="N182" s="2">
        <v>0.16</v>
      </c>
      <c r="O182" s="2">
        <v>5</v>
      </c>
      <c r="P182" s="9">
        <v>0.24</v>
      </c>
      <c r="Q182" s="9">
        <v>0.33368839140639106</v>
      </c>
      <c r="R182" s="2">
        <v>7.0000000000000007E-2</v>
      </c>
      <c r="S182" s="2">
        <v>4</v>
      </c>
    </row>
    <row r="183" spans="1:20" x14ac:dyDescent="0.2">
      <c r="A183" s="2" t="s">
        <v>119</v>
      </c>
      <c r="B183" s="2">
        <v>555</v>
      </c>
      <c r="C183" s="9">
        <v>0.86087008759735173</v>
      </c>
      <c r="D183" s="9">
        <v>0.95575277844569428</v>
      </c>
      <c r="F183" s="14">
        <v>2.6829133228575253</v>
      </c>
      <c r="G183" s="14">
        <v>6.6</v>
      </c>
      <c r="H183" s="14">
        <v>58.187661325158082</v>
      </c>
      <c r="I183" s="14">
        <v>88.163123219936494</v>
      </c>
      <c r="J183" s="14">
        <v>16</v>
      </c>
      <c r="K183" s="14">
        <v>7.8201368523949171</v>
      </c>
      <c r="L183" s="9">
        <v>0.20999999999999996</v>
      </c>
      <c r="M183" s="9">
        <v>0.20896745324541768</v>
      </c>
      <c r="N183" s="2">
        <v>0.18</v>
      </c>
      <c r="O183" s="2">
        <v>5</v>
      </c>
      <c r="P183" s="9">
        <v>0.2</v>
      </c>
      <c r="Q183" s="9">
        <v>0.2733123118818977</v>
      </c>
      <c r="R183" s="2">
        <v>7.0000000000000007E-2</v>
      </c>
      <c r="S183" s="2">
        <v>3</v>
      </c>
    </row>
    <row r="184" spans="1:20" x14ac:dyDescent="0.2">
      <c r="A184" s="2" t="s">
        <v>120</v>
      </c>
      <c r="B184" s="2">
        <v>555</v>
      </c>
      <c r="C184" s="9"/>
      <c r="D184" s="9"/>
      <c r="F184" s="14"/>
      <c r="G184" s="14">
        <v>4.8</v>
      </c>
      <c r="H184" s="14">
        <v>210.02846854755808</v>
      </c>
      <c r="I184" s="14">
        <v>437.55930947407933</v>
      </c>
      <c r="J184" s="14">
        <v>18</v>
      </c>
      <c r="K184" s="14">
        <v>12.096774193548388</v>
      </c>
      <c r="L184" s="9">
        <v>-0.5</v>
      </c>
      <c r="M184" s="9">
        <v>-0.50183251160297959</v>
      </c>
      <c r="N184" s="2">
        <v>0.11</v>
      </c>
      <c r="O184" s="2">
        <v>3</v>
      </c>
      <c r="P184" s="9">
        <v>0.3</v>
      </c>
      <c r="Q184" s="9">
        <v>0.35406976744186047</v>
      </c>
      <c r="R184" s="2">
        <v>7.0000000000000007E-2</v>
      </c>
      <c r="S184" s="2">
        <v>4</v>
      </c>
    </row>
    <row r="185" spans="1:20" x14ac:dyDescent="0.2">
      <c r="A185" s="2" t="s">
        <v>121</v>
      </c>
      <c r="B185" s="2">
        <v>555</v>
      </c>
      <c r="C185" s="9">
        <v>0.7397501436151851</v>
      </c>
      <c r="D185" s="9">
        <v>0.9444992101453924</v>
      </c>
      <c r="F185" s="14"/>
      <c r="G185" s="14">
        <v>6.7</v>
      </c>
      <c r="H185" s="14">
        <v>43.613644094193724</v>
      </c>
      <c r="I185" s="14">
        <v>65.094991185363753</v>
      </c>
      <c r="J185" s="14">
        <v>15</v>
      </c>
      <c r="K185" s="14">
        <v>7.2219547424169468</v>
      </c>
      <c r="L185" s="9">
        <v>0.05</v>
      </c>
      <c r="M185" s="9">
        <v>4.6099539209280865E-2</v>
      </c>
      <c r="N185" s="2">
        <v>0.09</v>
      </c>
      <c r="O185" s="2">
        <v>4</v>
      </c>
      <c r="P185" s="9">
        <v>0.09</v>
      </c>
      <c r="Q185" s="9">
        <v>0.15268126595991643</v>
      </c>
      <c r="R185" s="2">
        <v>7.0000000000000007E-2</v>
      </c>
      <c r="S185" s="2">
        <v>4</v>
      </c>
    </row>
    <row r="186" spans="1:20" x14ac:dyDescent="0.2">
      <c r="A186" s="2" t="s">
        <v>122</v>
      </c>
      <c r="B186" s="2">
        <v>555</v>
      </c>
      <c r="C186" s="9">
        <v>1</v>
      </c>
      <c r="D186" s="9">
        <v>0.96574725282625495</v>
      </c>
      <c r="F186" s="14"/>
      <c r="G186" s="14">
        <v>5.9</v>
      </c>
      <c r="H186" s="14">
        <v>124.97784202513417</v>
      </c>
      <c r="I186" s="14">
        <v>211.8268508900579</v>
      </c>
      <c r="J186" s="14">
        <v>18</v>
      </c>
      <c r="K186" s="14">
        <v>9.8414434117003822</v>
      </c>
      <c r="L186" s="9">
        <v>-0.34</v>
      </c>
      <c r="M186" s="9">
        <v>-0.34303566645945754</v>
      </c>
      <c r="N186" s="2">
        <v>0.11</v>
      </c>
      <c r="O186" s="2">
        <v>3</v>
      </c>
      <c r="P186" s="9">
        <v>0.23</v>
      </c>
      <c r="Q186" s="9">
        <v>0.2899449632057387</v>
      </c>
      <c r="R186" s="2">
        <v>7.0000000000000007E-2</v>
      </c>
      <c r="S186" s="2">
        <v>4</v>
      </c>
    </row>
    <row r="187" spans="1:20" x14ac:dyDescent="0.2">
      <c r="A187" s="2" t="s">
        <v>123</v>
      </c>
      <c r="B187" s="2">
        <v>555</v>
      </c>
      <c r="C187" s="9">
        <v>0.9426102858776334</v>
      </c>
      <c r="D187" s="9">
        <v>0.93320021578342049</v>
      </c>
      <c r="F187" s="14"/>
      <c r="G187" s="14">
        <v>6.1</v>
      </c>
      <c r="H187" s="14">
        <v>73.068870162748325</v>
      </c>
      <c r="I187" s="14">
        <v>119.78503305368578</v>
      </c>
      <c r="J187" s="14">
        <v>17</v>
      </c>
      <c r="K187" s="14">
        <v>8.9899524061343197</v>
      </c>
      <c r="L187" s="9">
        <v>-0.11</v>
      </c>
      <c r="M187" s="9">
        <v>-0.11345161330059737</v>
      </c>
      <c r="N187" s="2">
        <v>0.17</v>
      </c>
      <c r="O187" s="2">
        <v>5</v>
      </c>
      <c r="P187" s="9">
        <v>0.21</v>
      </c>
      <c r="Q187" s="9">
        <v>0.27383016744986433</v>
      </c>
      <c r="R187" s="2">
        <v>7.0000000000000007E-2</v>
      </c>
      <c r="S187" s="2">
        <v>4</v>
      </c>
    </row>
    <row r="188" spans="1:20" x14ac:dyDescent="0.2">
      <c r="A188" s="2" t="s">
        <v>124</v>
      </c>
      <c r="B188" s="2">
        <v>555</v>
      </c>
      <c r="C188" s="9">
        <v>0.73182364103350706</v>
      </c>
      <c r="D188" s="9">
        <v>0.93692375166341701</v>
      </c>
      <c r="F188" s="14"/>
      <c r="G188" s="14">
        <v>6.6</v>
      </c>
      <c r="H188" s="14">
        <v>93.584644068172125</v>
      </c>
      <c r="I188" s="14">
        <v>141.79491525480623</v>
      </c>
      <c r="J188" s="14">
        <v>19</v>
      </c>
      <c r="K188" s="14">
        <v>9.2864125122189645</v>
      </c>
      <c r="L188" s="9">
        <v>-0.21000000000000002</v>
      </c>
      <c r="M188" s="9">
        <v>-0.21362228990355953</v>
      </c>
      <c r="N188" s="2">
        <v>0.13</v>
      </c>
      <c r="O188" s="2">
        <v>4</v>
      </c>
      <c r="P188" s="9">
        <v>0.28000000000000003</v>
      </c>
      <c r="Q188" s="9">
        <v>0.34999410168691758</v>
      </c>
      <c r="R188" s="2">
        <v>0.1</v>
      </c>
      <c r="S188" s="2">
        <v>3</v>
      </c>
    </row>
    <row r="189" spans="1:20" x14ac:dyDescent="0.2">
      <c r="A189" s="2" t="s">
        <v>125</v>
      </c>
      <c r="B189" s="2">
        <v>555</v>
      </c>
      <c r="F189" s="14"/>
      <c r="G189" s="14">
        <v>5.7</v>
      </c>
      <c r="H189" s="14">
        <v>76.661006976592603</v>
      </c>
      <c r="I189" s="14">
        <v>134.49299469577647</v>
      </c>
      <c r="J189" s="14">
        <v>20</v>
      </c>
      <c r="K189" s="14">
        <v>11.318619128466327</v>
      </c>
      <c r="L189" s="9">
        <v>-0.35000000000000003</v>
      </c>
      <c r="M189" s="9">
        <v>-0.35486916936339108</v>
      </c>
      <c r="N189" s="2">
        <v>0.02</v>
      </c>
      <c r="O189" s="2">
        <v>3</v>
      </c>
      <c r="P189" s="9">
        <v>0.2</v>
      </c>
      <c r="Q189" s="9">
        <v>0.24845609608950806</v>
      </c>
      <c r="R189" s="2">
        <v>7.0000000000000007E-2</v>
      </c>
      <c r="S189" s="2">
        <v>3</v>
      </c>
    </row>
    <row r="190" spans="1:20" x14ac:dyDescent="0.2">
      <c r="F190" s="14"/>
      <c r="G190" s="14"/>
      <c r="H190" s="14"/>
      <c r="I190" s="14"/>
      <c r="J190" s="14"/>
      <c r="K190" s="14"/>
      <c r="L190" s="9"/>
      <c r="M190" s="9"/>
      <c r="P190" s="9"/>
      <c r="Q190" s="9"/>
    </row>
    <row r="191" spans="1:20" x14ac:dyDescent="0.2">
      <c r="A191" s="8" t="s">
        <v>126</v>
      </c>
      <c r="B191" s="2">
        <v>1360</v>
      </c>
      <c r="F191" s="14"/>
      <c r="G191" s="14"/>
      <c r="H191" s="14"/>
      <c r="I191" s="14"/>
      <c r="J191" s="14"/>
      <c r="K191" s="14"/>
      <c r="L191" s="9"/>
      <c r="M191" s="9"/>
      <c r="P191" s="9"/>
      <c r="Q191" s="9"/>
    </row>
    <row r="192" spans="1:20" x14ac:dyDescent="0.2">
      <c r="A192" s="2" t="s">
        <v>127</v>
      </c>
      <c r="B192" s="2">
        <v>1360</v>
      </c>
      <c r="E192" s="2">
        <v>0.92</v>
      </c>
      <c r="F192" s="14">
        <v>6.9</v>
      </c>
      <c r="G192" s="14">
        <v>3.1</v>
      </c>
      <c r="H192" s="14">
        <v>112</v>
      </c>
      <c r="I192" s="14">
        <v>361.29032258064512</v>
      </c>
      <c r="J192" s="14">
        <v>12.7</v>
      </c>
      <c r="K192" s="14">
        <v>13.215400624349636</v>
      </c>
      <c r="L192" s="9">
        <v>1.05</v>
      </c>
      <c r="M192" s="9">
        <v>1.0520816545796401</v>
      </c>
      <c r="N192" s="2">
        <v>0.14000000000000001</v>
      </c>
      <c r="O192" s="2">
        <v>5</v>
      </c>
      <c r="P192" s="9">
        <v>0.03</v>
      </c>
      <c r="Q192" s="9">
        <v>5.7015077945310501E-2</v>
      </c>
      <c r="R192" s="2">
        <v>0.08</v>
      </c>
      <c r="S192" s="2">
        <v>3</v>
      </c>
      <c r="T192" s="3" t="s">
        <v>128</v>
      </c>
    </row>
    <row r="193" spans="1:20" x14ac:dyDescent="0.2">
      <c r="A193" s="2" t="s">
        <v>129</v>
      </c>
      <c r="B193" s="2">
        <v>1360</v>
      </c>
      <c r="F193" s="14"/>
      <c r="G193" s="14"/>
      <c r="H193" s="14"/>
      <c r="I193" s="14"/>
      <c r="J193" s="14">
        <v>14.3</v>
      </c>
      <c r="K193" s="14"/>
      <c r="L193" s="9"/>
      <c r="M193" s="9"/>
      <c r="P193" s="9"/>
      <c r="Q193" s="9"/>
      <c r="R193" s="2">
        <v>0.03</v>
      </c>
      <c r="S193" s="2">
        <v>3</v>
      </c>
      <c r="T193" s="3" t="s">
        <v>130</v>
      </c>
    </row>
    <row r="194" spans="1:20" x14ac:dyDescent="0.2">
      <c r="A194" s="2" t="s">
        <v>131</v>
      </c>
      <c r="B194" s="2">
        <v>1360</v>
      </c>
      <c r="E194" s="2">
        <v>0.9</v>
      </c>
      <c r="F194" s="14">
        <v>5.7</v>
      </c>
      <c r="G194" s="14">
        <v>3.2</v>
      </c>
      <c r="H194" s="14">
        <v>110</v>
      </c>
      <c r="I194" s="14">
        <v>343.75</v>
      </c>
      <c r="J194" s="14">
        <v>13.9</v>
      </c>
      <c r="K194" s="14">
        <v>14.012096774193548</v>
      </c>
      <c r="L194" s="9">
        <v>0.86</v>
      </c>
      <c r="M194" s="9">
        <v>0.86163384390955511</v>
      </c>
      <c r="N194" s="2">
        <v>0.1</v>
      </c>
      <c r="O194" s="2">
        <v>3</v>
      </c>
      <c r="P194" s="9">
        <v>0.08</v>
      </c>
      <c r="Q194" s="9">
        <v>0.10920359466997212</v>
      </c>
      <c r="R194" s="2">
        <v>0.02</v>
      </c>
      <c r="S194" s="2">
        <v>3</v>
      </c>
      <c r="T194" s="3" t="s">
        <v>132</v>
      </c>
    </row>
    <row r="195" spans="1:20" x14ac:dyDescent="0.2">
      <c r="A195" s="2" t="s">
        <v>133</v>
      </c>
      <c r="B195" s="2">
        <v>1360</v>
      </c>
      <c r="E195" s="2">
        <v>0.92</v>
      </c>
      <c r="F195" s="14">
        <v>5.3</v>
      </c>
      <c r="G195" s="14">
        <v>2.9</v>
      </c>
      <c r="H195" s="14">
        <v>106</v>
      </c>
      <c r="I195" s="14">
        <v>365.51724137931035</v>
      </c>
      <c r="J195" s="14">
        <v>14.8</v>
      </c>
      <c r="K195" s="14">
        <v>16.462736373748612</v>
      </c>
      <c r="L195" s="9">
        <v>0.98</v>
      </c>
      <c r="M195" s="9">
        <v>0.98186548103301485</v>
      </c>
      <c r="N195" s="2">
        <v>0.06</v>
      </c>
      <c r="O195" s="2">
        <v>4</v>
      </c>
      <c r="P195" s="9">
        <v>0.1</v>
      </c>
      <c r="Q195" s="9">
        <v>0.12586864254370189</v>
      </c>
      <c r="R195" s="2">
        <v>7.0000000000000007E-2</v>
      </c>
      <c r="S195" s="2">
        <v>3</v>
      </c>
    </row>
    <row r="196" spans="1:20" x14ac:dyDescent="0.2">
      <c r="A196" s="2" t="s">
        <v>134</v>
      </c>
      <c r="B196" s="2">
        <v>1360</v>
      </c>
      <c r="E196" s="2">
        <v>0.92</v>
      </c>
      <c r="F196" s="14">
        <v>6.3</v>
      </c>
      <c r="G196" s="14">
        <v>3.8</v>
      </c>
      <c r="H196" s="14">
        <v>119</v>
      </c>
      <c r="I196" s="14">
        <v>313.15789473684208</v>
      </c>
      <c r="J196" s="14">
        <v>14.8</v>
      </c>
      <c r="K196" s="14">
        <v>12.563667232597625</v>
      </c>
      <c r="L196" s="9">
        <v>0.91</v>
      </c>
      <c r="M196" s="9">
        <v>0.91195413926825164</v>
      </c>
      <c r="N196" s="2">
        <v>0.11</v>
      </c>
      <c r="O196" s="2">
        <v>4</v>
      </c>
      <c r="P196" s="9">
        <v>0.09</v>
      </c>
      <c r="Q196" s="9">
        <v>0.12372632506239906</v>
      </c>
      <c r="R196" s="2">
        <v>0.03</v>
      </c>
      <c r="S196" s="2">
        <v>3</v>
      </c>
    </row>
    <row r="197" spans="1:20" x14ac:dyDescent="0.2">
      <c r="A197" s="2" t="s">
        <v>135</v>
      </c>
      <c r="B197" s="2">
        <v>1360</v>
      </c>
      <c r="E197" s="2">
        <v>0.91</v>
      </c>
      <c r="F197" s="14">
        <v>5.7</v>
      </c>
      <c r="G197" s="14">
        <v>3.3</v>
      </c>
      <c r="H197" s="14">
        <v>105</v>
      </c>
      <c r="I197" s="14">
        <v>318.18181818181819</v>
      </c>
      <c r="J197" s="14">
        <v>14.7</v>
      </c>
      <c r="K197" s="14">
        <v>14.369501466275659</v>
      </c>
      <c r="L197" s="9">
        <v>0.98</v>
      </c>
      <c r="M197" s="9">
        <v>0.98214388076812842</v>
      </c>
      <c r="N197" s="2">
        <v>0.15</v>
      </c>
      <c r="O197" s="2">
        <v>4</v>
      </c>
      <c r="P197" s="9">
        <v>0.12</v>
      </c>
      <c r="Q197" s="9">
        <v>0.15141478394384733</v>
      </c>
      <c r="R197" s="2">
        <v>0.08</v>
      </c>
      <c r="S197" s="2">
        <v>3</v>
      </c>
    </row>
    <row r="198" spans="1:20" x14ac:dyDescent="0.2">
      <c r="A198" s="2" t="s">
        <v>136</v>
      </c>
      <c r="B198" s="2">
        <v>1360</v>
      </c>
      <c r="E198" s="2">
        <v>0.9</v>
      </c>
      <c r="F198" s="14">
        <v>5.6</v>
      </c>
      <c r="G198" s="14">
        <v>3.5</v>
      </c>
      <c r="H198" s="14">
        <v>114</v>
      </c>
      <c r="I198" s="14">
        <v>325.71428571428567</v>
      </c>
      <c r="J198" s="14">
        <v>16.5</v>
      </c>
      <c r="K198" s="14">
        <v>15.207373271889402</v>
      </c>
      <c r="L198" s="9">
        <v>0.91</v>
      </c>
      <c r="M198" s="9">
        <v>0.91187857457105148</v>
      </c>
      <c r="N198" s="2">
        <v>0.09</v>
      </c>
      <c r="O198" s="2">
        <v>6</v>
      </c>
      <c r="P198" s="9">
        <v>0.04</v>
      </c>
      <c r="Q198" s="9">
        <v>6.3931235809276676E-2</v>
      </c>
      <c r="R198" s="2">
        <v>0.02</v>
      </c>
      <c r="S198" s="2">
        <v>3</v>
      </c>
    </row>
    <row r="199" spans="1:20" x14ac:dyDescent="0.2">
      <c r="A199" s="2" t="s">
        <v>137</v>
      </c>
      <c r="B199" s="2">
        <v>1360</v>
      </c>
      <c r="F199" s="14"/>
      <c r="G199" s="14"/>
      <c r="H199" s="14"/>
      <c r="I199" s="14"/>
      <c r="J199" s="14">
        <v>16.5</v>
      </c>
      <c r="K199" s="14"/>
      <c r="L199" s="9"/>
      <c r="M199" s="9"/>
      <c r="P199" s="9">
        <v>0.06</v>
      </c>
      <c r="Q199" s="9">
        <v>0.06</v>
      </c>
      <c r="R199" s="2">
        <v>0.08</v>
      </c>
      <c r="S199" s="2">
        <v>3</v>
      </c>
    </row>
    <row r="200" spans="1:20" x14ac:dyDescent="0.2">
      <c r="F200" s="14"/>
      <c r="G200" s="14"/>
      <c r="H200" s="14"/>
      <c r="I200" s="14"/>
      <c r="J200" s="14"/>
      <c r="K200" s="14"/>
      <c r="L200" s="9"/>
      <c r="M200" s="9"/>
      <c r="P200" s="9"/>
      <c r="Q200" s="9"/>
    </row>
    <row r="201" spans="1:20" x14ac:dyDescent="0.2">
      <c r="A201" s="8" t="s">
        <v>138</v>
      </c>
      <c r="B201" s="2">
        <v>2050</v>
      </c>
      <c r="F201" s="14"/>
      <c r="G201" s="14"/>
      <c r="H201" s="14"/>
      <c r="I201" s="14"/>
      <c r="J201" s="14"/>
      <c r="K201" s="14"/>
      <c r="L201" s="9"/>
      <c r="M201" s="9"/>
      <c r="P201" s="9"/>
      <c r="Q201" s="9"/>
      <c r="T201" s="3" t="s">
        <v>139</v>
      </c>
    </row>
    <row r="202" spans="1:20" ht="12.6" x14ac:dyDescent="0.3">
      <c r="A202" s="2">
        <v>3109562</v>
      </c>
      <c r="B202" s="2">
        <v>2050</v>
      </c>
      <c r="C202" s="2">
        <v>0.63</v>
      </c>
      <c r="D202" s="9">
        <v>0.6</v>
      </c>
      <c r="F202" s="14">
        <v>11.7</v>
      </c>
      <c r="G202" s="14">
        <v>5.38</v>
      </c>
      <c r="H202" s="14">
        <v>8.1</v>
      </c>
      <c r="I202" s="14">
        <v>15.055762081784387</v>
      </c>
      <c r="J202" s="14">
        <v>3.96</v>
      </c>
      <c r="K202" s="14">
        <v>2.3743854179158173</v>
      </c>
      <c r="L202" s="9">
        <v>1.1400000000000001</v>
      </c>
      <c r="M202" s="9">
        <v>1.1997619677334039</v>
      </c>
      <c r="N202" s="2">
        <v>0.09</v>
      </c>
      <c r="P202" s="9">
        <v>-0.03</v>
      </c>
      <c r="Q202" s="9">
        <v>0.16645144402757181</v>
      </c>
      <c r="R202" s="2">
        <v>0.05</v>
      </c>
      <c r="T202" s="3" t="s">
        <v>140</v>
      </c>
    </row>
    <row r="203" spans="1:20" s="15" customFormat="1" ht="12.6" x14ac:dyDescent="0.3">
      <c r="A203" s="22">
        <v>3109566</v>
      </c>
      <c r="B203" s="22">
        <v>2050</v>
      </c>
      <c r="C203" s="22">
        <v>0.67</v>
      </c>
      <c r="D203" s="22">
        <v>0.31</v>
      </c>
      <c r="E203" s="22"/>
      <c r="F203" s="23">
        <v>3.2</v>
      </c>
      <c r="G203" s="23">
        <v>4.72</v>
      </c>
      <c r="H203" s="23">
        <v>6.5</v>
      </c>
      <c r="I203" s="23">
        <v>13.771186440677967</v>
      </c>
      <c r="J203" s="23">
        <v>3.06</v>
      </c>
      <c r="K203" s="23">
        <v>2.0913067249863313</v>
      </c>
      <c r="L203" s="24">
        <v>-0.35</v>
      </c>
      <c r="M203" s="24">
        <v>-0.40089581950895814</v>
      </c>
      <c r="N203" s="22">
        <v>0.12</v>
      </c>
      <c r="O203" s="22"/>
      <c r="P203" s="24">
        <v>0</v>
      </c>
      <c r="Q203" s="24">
        <v>0.27489979959919836</v>
      </c>
      <c r="R203" s="22">
        <v>0.05</v>
      </c>
      <c r="T203" s="3" t="s">
        <v>216</v>
      </c>
    </row>
    <row r="204" spans="1:20" x14ac:dyDescent="0.2">
      <c r="A204" s="2">
        <v>3109640</v>
      </c>
      <c r="B204" s="2">
        <v>2050</v>
      </c>
      <c r="C204" s="2">
        <v>0.56999999999999995</v>
      </c>
      <c r="D204" s="2">
        <v>0.79</v>
      </c>
      <c r="F204" s="14">
        <v>10.7</v>
      </c>
      <c r="G204" s="14">
        <v>5.14</v>
      </c>
      <c r="H204" s="14">
        <v>46.6</v>
      </c>
      <c r="I204" s="14">
        <v>90.661478599221795</v>
      </c>
      <c r="J204" s="14">
        <v>11.5</v>
      </c>
      <c r="K204" s="14">
        <v>7.2172712438810089</v>
      </c>
      <c r="L204" s="9">
        <v>0.66999999999999993</v>
      </c>
      <c r="M204" s="9">
        <v>0.67412663281690743</v>
      </c>
      <c r="N204" s="2">
        <v>0.05</v>
      </c>
      <c r="P204" s="9">
        <v>0.39</v>
      </c>
      <c r="Q204" s="9">
        <v>0.50098116407243654</v>
      </c>
      <c r="R204" s="2">
        <v>0.05</v>
      </c>
    </row>
    <row r="205" spans="1:20" x14ac:dyDescent="0.2">
      <c r="A205" s="2">
        <v>3109576</v>
      </c>
      <c r="B205" s="2">
        <v>2050</v>
      </c>
      <c r="C205" s="2">
        <v>0.78</v>
      </c>
      <c r="D205" s="2">
        <v>0.78</v>
      </c>
      <c r="F205" s="14">
        <v>10.199999999999999</v>
      </c>
      <c r="G205" s="14">
        <v>6.3</v>
      </c>
      <c r="H205" s="14">
        <v>72.3</v>
      </c>
      <c r="I205" s="14">
        <v>114.76190476190476</v>
      </c>
      <c r="J205" s="14">
        <v>10.81</v>
      </c>
      <c r="K205" s="14">
        <v>5.5350742447516641</v>
      </c>
      <c r="L205" s="9">
        <v>0.55000000000000004</v>
      </c>
      <c r="M205" s="9">
        <v>0.55219757220594401</v>
      </c>
      <c r="N205" s="2">
        <v>0.05</v>
      </c>
      <c r="P205" s="9">
        <v>0.26</v>
      </c>
      <c r="Q205" s="9">
        <v>0.38348199164502655</v>
      </c>
      <c r="R205" s="2">
        <v>0.06</v>
      </c>
    </row>
    <row r="206" spans="1:20" s="10" customFormat="1" x14ac:dyDescent="0.2">
      <c r="A206" s="10">
        <v>3109578</v>
      </c>
      <c r="B206" s="10">
        <v>2050</v>
      </c>
      <c r="C206" s="10">
        <v>0.68</v>
      </c>
      <c r="D206" s="10">
        <v>0.82</v>
      </c>
      <c r="F206" s="11">
        <v>11.2</v>
      </c>
      <c r="G206" s="11">
        <v>7.1</v>
      </c>
      <c r="H206" s="11">
        <v>39.5</v>
      </c>
      <c r="I206" s="11">
        <v>55.633802816901408</v>
      </c>
      <c r="J206" s="11">
        <v>9.61</v>
      </c>
      <c r="K206" s="11">
        <v>4.3661971830985911</v>
      </c>
      <c r="L206" s="12">
        <v>0.67999999999999994</v>
      </c>
      <c r="M206" s="12">
        <v>0.68695540087651452</v>
      </c>
      <c r="N206" s="10">
        <v>0.05</v>
      </c>
      <c r="P206" s="12">
        <v>0.17</v>
      </c>
      <c r="Q206" s="12">
        <v>0.30962343096234313</v>
      </c>
      <c r="R206" s="10">
        <v>0.06</v>
      </c>
      <c r="T206" s="13"/>
    </row>
    <row r="207" spans="1:20" s="10" customFormat="1" x14ac:dyDescent="0.2">
      <c r="A207" s="10">
        <v>3109580</v>
      </c>
      <c r="B207" s="10">
        <v>2050</v>
      </c>
      <c r="C207" s="10">
        <v>0.78</v>
      </c>
      <c r="D207" s="10">
        <v>0.82</v>
      </c>
      <c r="F207" s="11">
        <v>9.1</v>
      </c>
      <c r="G207" s="11">
        <v>6.12</v>
      </c>
      <c r="H207" s="11">
        <v>23.1</v>
      </c>
      <c r="I207" s="11">
        <v>37.745098039215691</v>
      </c>
      <c r="J207" s="11">
        <v>6.36</v>
      </c>
      <c r="K207" s="11">
        <v>3.3523086654016447</v>
      </c>
      <c r="L207" s="12">
        <v>0.63</v>
      </c>
      <c r="M207" s="12">
        <v>0.63898078975453576</v>
      </c>
      <c r="N207" s="10">
        <v>0.05</v>
      </c>
      <c r="P207" s="12">
        <v>0.21</v>
      </c>
      <c r="Q207" s="12">
        <v>0.4268082817961818</v>
      </c>
      <c r="R207" s="10">
        <v>0.06</v>
      </c>
      <c r="T207" s="13"/>
    </row>
    <row r="208" spans="1:20" s="10" customFormat="1" x14ac:dyDescent="0.2">
      <c r="A208" s="10">
        <v>3109582</v>
      </c>
      <c r="B208" s="10">
        <v>2050</v>
      </c>
      <c r="C208" s="10">
        <v>0.91</v>
      </c>
      <c r="D208" s="10">
        <v>0.91</v>
      </c>
      <c r="F208" s="11">
        <v>6.1</v>
      </c>
      <c r="G208" s="11">
        <v>6.43</v>
      </c>
      <c r="H208" s="11">
        <v>10.7</v>
      </c>
      <c r="I208" s="11">
        <v>16.640746500777606</v>
      </c>
      <c r="J208" s="11">
        <v>3.83</v>
      </c>
      <c r="K208" s="30">
        <v>1.9214368133246378</v>
      </c>
      <c r="L208" s="12">
        <v>0.86</v>
      </c>
      <c r="M208" s="12">
        <v>0.89580391766928502</v>
      </c>
      <c r="N208" s="10">
        <v>0.09</v>
      </c>
      <c r="P208" s="12">
        <v>0.02</v>
      </c>
      <c r="Q208" s="12"/>
      <c r="R208" s="10">
        <v>0.04</v>
      </c>
      <c r="T208" s="13"/>
    </row>
    <row r="209" spans="1:20" s="10" customFormat="1" x14ac:dyDescent="0.2">
      <c r="A209" s="10">
        <v>3109594</v>
      </c>
      <c r="B209" s="10">
        <v>2050</v>
      </c>
      <c r="C209" s="10">
        <v>0.86</v>
      </c>
      <c r="D209" s="10">
        <v>0.88</v>
      </c>
      <c r="F209" s="11">
        <v>10</v>
      </c>
      <c r="G209" s="11">
        <v>6.52</v>
      </c>
      <c r="H209" s="11">
        <v>15.5</v>
      </c>
      <c r="I209" s="11">
        <v>23.773006134969325</v>
      </c>
      <c r="J209" s="11">
        <v>4.55</v>
      </c>
      <c r="K209" s="11">
        <v>2.2511379378586978</v>
      </c>
      <c r="L209" s="12">
        <v>0.63</v>
      </c>
      <c r="M209" s="12">
        <v>0.64449084051724137</v>
      </c>
      <c r="N209" s="10">
        <v>0.08</v>
      </c>
      <c r="P209" s="12">
        <v>0.06</v>
      </c>
      <c r="Q209" s="12">
        <v>0.34773805757671628</v>
      </c>
      <c r="R209" s="10">
        <v>0.04</v>
      </c>
      <c r="T209" s="13"/>
    </row>
    <row r="210" spans="1:20" s="10" customFormat="1" x14ac:dyDescent="0.2">
      <c r="A210" s="10">
        <v>3109596</v>
      </c>
      <c r="B210" s="10">
        <v>2050</v>
      </c>
      <c r="C210" s="10">
        <v>0.55000000000000004</v>
      </c>
      <c r="D210" s="10">
        <v>0.88</v>
      </c>
      <c r="F210" s="11">
        <v>6.7</v>
      </c>
      <c r="G210" s="11">
        <v>2.44</v>
      </c>
      <c r="H210" s="11">
        <v>14.1</v>
      </c>
      <c r="I210" s="11">
        <v>57.786885245901637</v>
      </c>
      <c r="J210" s="11">
        <v>3.81</v>
      </c>
      <c r="K210" s="11">
        <v>5.0370174510840826</v>
      </c>
      <c r="L210" s="12">
        <v>0.71</v>
      </c>
      <c r="M210" s="12">
        <v>0.7172199769053117</v>
      </c>
      <c r="N210" s="10">
        <v>0.06</v>
      </c>
      <c r="P210" s="12">
        <v>0.12</v>
      </c>
      <c r="Q210" s="12">
        <v>0.22403720199109248</v>
      </c>
      <c r="R210" s="10">
        <v>0.04</v>
      </c>
      <c r="T210" s="13"/>
    </row>
    <row r="211" spans="1:20" x14ac:dyDescent="0.2">
      <c r="A211" s="2">
        <v>3109598</v>
      </c>
      <c r="B211" s="2">
        <v>2050</v>
      </c>
      <c r="C211" s="9">
        <v>0.3</v>
      </c>
      <c r="D211" s="2">
        <v>0.86</v>
      </c>
      <c r="F211" s="14">
        <v>8.5</v>
      </c>
      <c r="G211" s="14">
        <v>5.27</v>
      </c>
      <c r="H211" s="14">
        <v>23</v>
      </c>
      <c r="I211" s="14">
        <v>43.643263757115747</v>
      </c>
      <c r="J211" s="14">
        <v>4.58</v>
      </c>
      <c r="K211" s="14">
        <v>2.8034522862214608</v>
      </c>
      <c r="L211" s="9">
        <v>0.65999999999999992</v>
      </c>
      <c r="M211" s="9">
        <v>0.6684421305566679</v>
      </c>
      <c r="N211" s="2">
        <v>0.08</v>
      </c>
      <c r="P211" s="9">
        <v>0.23</v>
      </c>
      <c r="Q211" s="9">
        <v>0.52388079964701495</v>
      </c>
      <c r="R211" s="2">
        <v>0.04</v>
      </c>
    </row>
    <row r="212" spans="1:20" s="10" customFormat="1" x14ac:dyDescent="0.2">
      <c r="A212" s="10">
        <v>3109600</v>
      </c>
      <c r="B212" s="10">
        <v>2050</v>
      </c>
      <c r="C212" s="10">
        <v>0.44</v>
      </c>
      <c r="D212" s="10">
        <v>0.9</v>
      </c>
      <c r="F212" s="11">
        <v>8.9</v>
      </c>
      <c r="G212" s="11">
        <v>6.75</v>
      </c>
      <c r="H212" s="11">
        <v>38.9</v>
      </c>
      <c r="I212" s="11">
        <v>57.629629629629626</v>
      </c>
      <c r="J212" s="11">
        <v>7.15</v>
      </c>
      <c r="K212" s="11">
        <v>3.4169653524492238</v>
      </c>
      <c r="L212" s="12">
        <v>0.81</v>
      </c>
      <c r="M212" s="12">
        <v>0.81900588620013082</v>
      </c>
      <c r="N212" s="10">
        <v>0.06</v>
      </c>
      <c r="P212" s="12">
        <v>0.19</v>
      </c>
      <c r="Q212" s="12">
        <v>0.39273356401384085</v>
      </c>
      <c r="R212" s="10">
        <v>0.04</v>
      </c>
      <c r="T212" s="13"/>
    </row>
    <row r="213" spans="1:20" s="10" customFormat="1" x14ac:dyDescent="0.2">
      <c r="A213" s="10">
        <v>3109602</v>
      </c>
      <c r="B213" s="10">
        <v>2050</v>
      </c>
      <c r="C213" s="10">
        <v>0.39</v>
      </c>
      <c r="D213" s="10">
        <v>0.85</v>
      </c>
      <c r="F213" s="11">
        <v>10.5</v>
      </c>
      <c r="G213" s="11">
        <v>5.46</v>
      </c>
      <c r="H213" s="11">
        <v>33.6</v>
      </c>
      <c r="I213" s="11">
        <v>61.53846153846154</v>
      </c>
      <c r="J213" s="11">
        <v>9.9</v>
      </c>
      <c r="K213" s="11">
        <v>5.8489897199574621</v>
      </c>
      <c r="L213" s="12">
        <v>0.65999999999999992</v>
      </c>
      <c r="M213" s="12">
        <v>0.66594663278271915</v>
      </c>
      <c r="N213" s="10">
        <v>0.06</v>
      </c>
      <c r="P213" s="12">
        <v>0.26</v>
      </c>
      <c r="Q213" s="12">
        <v>0.37548797426712482</v>
      </c>
      <c r="R213" s="10">
        <v>0.05</v>
      </c>
      <c r="T213" s="13"/>
    </row>
    <row r="214" spans="1:20" x14ac:dyDescent="0.2">
      <c r="A214" s="2">
        <v>3109604</v>
      </c>
      <c r="B214" s="2">
        <v>2050</v>
      </c>
      <c r="C214" s="2">
        <v>0.39</v>
      </c>
      <c r="D214" s="2">
        <v>0.77</v>
      </c>
      <c r="F214" s="14">
        <v>11.3</v>
      </c>
      <c r="G214" s="14">
        <v>6.54</v>
      </c>
      <c r="H214" s="14">
        <v>39.5</v>
      </c>
      <c r="I214" s="14">
        <v>60.397553516819563</v>
      </c>
      <c r="J214" s="14">
        <v>9.83</v>
      </c>
      <c r="K214" s="14">
        <v>4.8485745289533391</v>
      </c>
      <c r="L214" s="9">
        <v>0.58000000000000007</v>
      </c>
      <c r="M214" s="9">
        <v>0.58471399886732234</v>
      </c>
      <c r="N214" s="2">
        <v>0.05</v>
      </c>
      <c r="P214" s="9">
        <v>0.36</v>
      </c>
      <c r="Q214" s="9">
        <v>0.53149206674698179</v>
      </c>
      <c r="R214" s="2">
        <v>0.05</v>
      </c>
    </row>
    <row r="215" spans="1:20" x14ac:dyDescent="0.2">
      <c r="A215" s="2">
        <v>3109606</v>
      </c>
      <c r="B215" s="2">
        <v>2050</v>
      </c>
      <c r="F215" s="14">
        <v>11.1</v>
      </c>
      <c r="G215" s="14">
        <v>6.71</v>
      </c>
      <c r="H215" s="14">
        <v>33</v>
      </c>
      <c r="I215" s="14">
        <v>49.180327868852459</v>
      </c>
      <c r="J215" s="14">
        <v>8.4700000000000006</v>
      </c>
      <c r="K215" s="14">
        <v>4.0719196192490745</v>
      </c>
      <c r="L215" s="9">
        <v>0.38</v>
      </c>
      <c r="M215" s="9">
        <v>0.38166042871725075</v>
      </c>
      <c r="N215" s="2">
        <v>0.05</v>
      </c>
      <c r="P215" s="9">
        <v>0.33</v>
      </c>
      <c r="Q215" s="9">
        <v>0.53508349113444653</v>
      </c>
      <c r="R215" s="2">
        <v>0.05</v>
      </c>
    </row>
    <row r="216" spans="1:20" x14ac:dyDescent="0.2">
      <c r="A216" s="2">
        <v>3109608</v>
      </c>
      <c r="B216" s="2">
        <v>2050</v>
      </c>
      <c r="F216" s="14">
        <v>11.5</v>
      </c>
      <c r="G216" s="14">
        <v>7.38</v>
      </c>
      <c r="H216" s="14">
        <v>40.700000000000003</v>
      </c>
      <c r="I216" s="14">
        <v>55.149051490514907</v>
      </c>
      <c r="J216" s="14">
        <v>8.44</v>
      </c>
      <c r="K216" s="14">
        <v>3.6891336655302038</v>
      </c>
      <c r="L216" s="9">
        <v>0.36</v>
      </c>
      <c r="M216" s="9">
        <v>0.3611080526500175</v>
      </c>
      <c r="N216" s="2">
        <v>0.06</v>
      </c>
      <c r="P216" s="9">
        <v>0.34</v>
      </c>
      <c r="Q216" s="9">
        <v>0.57799486362602004</v>
      </c>
      <c r="R216" s="2">
        <v>0.05</v>
      </c>
    </row>
    <row r="217" spans="1:20" x14ac:dyDescent="0.2">
      <c r="A217" s="2">
        <v>3109612</v>
      </c>
      <c r="B217" s="2">
        <v>2050</v>
      </c>
      <c r="F217" s="14">
        <v>9.1999999999999993</v>
      </c>
      <c r="G217" s="14">
        <v>5.31</v>
      </c>
      <c r="H217" s="14">
        <v>11.2</v>
      </c>
      <c r="I217" s="14">
        <v>21.09227871939736</v>
      </c>
      <c r="J217" s="14">
        <v>4.33</v>
      </c>
      <c r="K217" s="14">
        <v>2.63045987485572</v>
      </c>
      <c r="L217" s="9">
        <v>0.62</v>
      </c>
      <c r="M217" s="9">
        <v>0.63592651607460871</v>
      </c>
      <c r="N217" s="2">
        <v>0.1</v>
      </c>
      <c r="P217" s="9">
        <v>-0.02</v>
      </c>
      <c r="Q217" s="9">
        <v>0.15173069041320467</v>
      </c>
      <c r="R217" s="2">
        <v>0.05</v>
      </c>
    </row>
    <row r="218" spans="1:20" s="10" customFormat="1" x14ac:dyDescent="0.2">
      <c r="A218" s="10">
        <v>3109614</v>
      </c>
      <c r="B218" s="10">
        <v>2050</v>
      </c>
      <c r="C218" s="10">
        <v>0.91</v>
      </c>
      <c r="D218" s="10">
        <v>0.96</v>
      </c>
      <c r="F218" s="11">
        <v>12.1</v>
      </c>
      <c r="G218" s="11">
        <v>6.21</v>
      </c>
      <c r="H218" s="11">
        <v>12</v>
      </c>
      <c r="I218" s="11">
        <v>19.323671497584538</v>
      </c>
      <c r="J218" s="11">
        <v>4.0199999999999996</v>
      </c>
      <c r="K218" s="11">
        <v>2.0882032102228454</v>
      </c>
      <c r="L218" s="12">
        <v>0.65999999999999992</v>
      </c>
      <c r="M218" s="12">
        <v>0.67964671763775364</v>
      </c>
      <c r="N218" s="10">
        <v>0.06</v>
      </c>
      <c r="P218" s="12">
        <v>0.08</v>
      </c>
      <c r="Q218" s="12">
        <v>0.42919948446226563</v>
      </c>
      <c r="R218" s="10">
        <v>0.05</v>
      </c>
      <c r="T218" s="13"/>
    </row>
    <row r="219" spans="1:20" x14ac:dyDescent="0.2">
      <c r="A219" s="2">
        <v>3109620</v>
      </c>
      <c r="B219" s="2">
        <v>2050</v>
      </c>
      <c r="F219" s="14">
        <v>7.9</v>
      </c>
      <c r="G219" s="14">
        <v>5.96</v>
      </c>
      <c r="H219" s="14">
        <v>12</v>
      </c>
      <c r="I219" s="14">
        <v>20.134228187919465</v>
      </c>
      <c r="J219" s="14">
        <v>3.34</v>
      </c>
      <c r="K219" s="23">
        <v>1.8077505953669626</v>
      </c>
      <c r="L219" s="9">
        <v>0.77</v>
      </c>
      <c r="M219" s="9">
        <v>0.79456331111890566</v>
      </c>
      <c r="N219" s="2">
        <v>0.06</v>
      </c>
      <c r="P219" s="9">
        <v>0</v>
      </c>
      <c r="Q219" s="24"/>
      <c r="R219" s="2">
        <v>0.05</v>
      </c>
    </row>
    <row r="220" spans="1:20" s="10" customFormat="1" x14ac:dyDescent="0.2">
      <c r="A220" s="10">
        <v>3109622</v>
      </c>
      <c r="B220" s="10">
        <v>2050</v>
      </c>
      <c r="C220" s="10">
        <v>0.91</v>
      </c>
      <c r="D220" s="10">
        <v>0.91</v>
      </c>
      <c r="F220" s="11">
        <v>4.4000000000000004</v>
      </c>
      <c r="G220" s="11">
        <v>6.04</v>
      </c>
      <c r="H220" s="11">
        <v>7.7</v>
      </c>
      <c r="I220" s="11">
        <v>12.748344370860925</v>
      </c>
      <c r="J220" s="11">
        <v>2.82</v>
      </c>
      <c r="K220" s="30">
        <v>1.5060884426404615</v>
      </c>
      <c r="L220" s="12">
        <v>1.31</v>
      </c>
      <c r="M220" s="12">
        <v>1.3959695603156708</v>
      </c>
      <c r="N220" s="10">
        <v>0.11</v>
      </c>
      <c r="P220" s="12">
        <v>-0.05</v>
      </c>
      <c r="Q220" s="31"/>
      <c r="R220" s="10">
        <v>0.05</v>
      </c>
      <c r="T220" s="13"/>
    </row>
    <row r="221" spans="1:20" x14ac:dyDescent="0.2">
      <c r="A221" s="2">
        <v>3109628</v>
      </c>
      <c r="B221" s="2">
        <v>2050</v>
      </c>
      <c r="F221" s="14">
        <v>7.3</v>
      </c>
      <c r="G221" s="14">
        <v>5.68</v>
      </c>
      <c r="H221" s="14">
        <v>4.0999999999999996</v>
      </c>
      <c r="I221" s="14">
        <v>7.2183098591549282</v>
      </c>
      <c r="J221" s="14">
        <v>3</v>
      </c>
      <c r="K221" s="23">
        <v>1.7037710131758295</v>
      </c>
      <c r="L221" s="9">
        <v>0.78</v>
      </c>
      <c r="M221" s="9">
        <v>0.85719139297848246</v>
      </c>
      <c r="N221" s="2">
        <v>0.11</v>
      </c>
      <c r="P221" s="9">
        <v>-0.18</v>
      </c>
      <c r="Q221" s="9"/>
      <c r="R221" s="2">
        <v>0.05</v>
      </c>
    </row>
    <row r="222" spans="1:20" x14ac:dyDescent="0.2">
      <c r="A222" s="2">
        <v>3109638</v>
      </c>
      <c r="B222" s="2">
        <v>2050</v>
      </c>
      <c r="C222" s="2">
        <v>0.43</v>
      </c>
      <c r="D222" s="2">
        <v>0.54</v>
      </c>
      <c r="F222" s="14">
        <v>4.7</v>
      </c>
      <c r="G222" s="14">
        <v>2.41</v>
      </c>
      <c r="H222" s="14">
        <v>7.2</v>
      </c>
      <c r="I222" s="14">
        <v>29.875518672199171</v>
      </c>
      <c r="J222" s="14">
        <v>1.1299999999999999</v>
      </c>
      <c r="K222" s="23">
        <v>1.512515058225137</v>
      </c>
      <c r="L222" s="9">
        <v>0.57000000000000006</v>
      </c>
      <c r="M222" s="9">
        <v>0.57935048139100453</v>
      </c>
      <c r="N222" s="2">
        <v>0.13</v>
      </c>
      <c r="P222" s="9">
        <v>-0.09</v>
      </c>
      <c r="Q222" s="9"/>
      <c r="R222" s="2">
        <v>0.05</v>
      </c>
    </row>
    <row r="223" spans="1:20" x14ac:dyDescent="0.2">
      <c r="A223" s="2">
        <v>3109658</v>
      </c>
      <c r="B223" s="2">
        <v>2050</v>
      </c>
      <c r="F223" s="14">
        <v>10</v>
      </c>
      <c r="G223" s="14">
        <v>5.83</v>
      </c>
      <c r="H223" s="14">
        <v>15.2</v>
      </c>
      <c r="I223" s="14">
        <v>26.072041166380785</v>
      </c>
      <c r="J223" s="14">
        <v>3.88</v>
      </c>
      <c r="K223" s="23">
        <v>2.1468488906103027</v>
      </c>
      <c r="L223" s="9">
        <v>0.49</v>
      </c>
      <c r="M223" s="9">
        <v>0.49757816241362796</v>
      </c>
      <c r="N223" s="2">
        <v>0.06</v>
      </c>
      <c r="P223" s="9">
        <v>0.19</v>
      </c>
      <c r="Q223" s="9">
        <v>0.61725768321513008</v>
      </c>
      <c r="R223" s="2">
        <v>0.05</v>
      </c>
    </row>
    <row r="224" spans="1:20" x14ac:dyDescent="0.2">
      <c r="A224" s="2">
        <v>3109668</v>
      </c>
      <c r="B224" s="2">
        <v>2050</v>
      </c>
      <c r="C224" s="2">
        <v>0.69</v>
      </c>
      <c r="D224" s="2">
        <v>0.47</v>
      </c>
      <c r="F224" s="14">
        <v>9.8000000000000007</v>
      </c>
      <c r="G224" s="14">
        <v>5.65</v>
      </c>
      <c r="H224" s="14">
        <v>12.3</v>
      </c>
      <c r="I224" s="14">
        <v>21.769911504424776</v>
      </c>
      <c r="J224" s="14">
        <v>3.83</v>
      </c>
      <c r="K224" s="23">
        <v>2.186697116757065</v>
      </c>
      <c r="L224" s="9">
        <v>0.48</v>
      </c>
      <c r="M224" s="9">
        <v>0.48866638261610562</v>
      </c>
      <c r="N224" s="2">
        <v>0.06</v>
      </c>
      <c r="P224" s="9">
        <v>0.22</v>
      </c>
      <c r="Q224" s="9">
        <v>0.65819100312725543</v>
      </c>
      <c r="R224" s="2">
        <v>0.05</v>
      </c>
    </row>
    <row r="225" spans="1:20" s="22" customFormat="1" x14ac:dyDescent="0.2">
      <c r="A225" s="22">
        <v>3109674</v>
      </c>
      <c r="B225" s="22">
        <v>2050</v>
      </c>
      <c r="F225" s="23">
        <v>3.5</v>
      </c>
      <c r="G225" s="23">
        <v>6.13</v>
      </c>
      <c r="H225" s="23">
        <v>4.0999999999999996</v>
      </c>
      <c r="I225" s="23">
        <v>6.6884176182707984</v>
      </c>
      <c r="J225" s="23">
        <v>1.27</v>
      </c>
      <c r="K225" s="23">
        <v>0.66831552912698</v>
      </c>
      <c r="L225" s="24">
        <v>1.01</v>
      </c>
      <c r="M225" s="24">
        <v>1.1348150272440494</v>
      </c>
      <c r="N225" s="22">
        <v>0.12</v>
      </c>
      <c r="P225" s="24">
        <v>0.06</v>
      </c>
      <c r="Q225" s="24"/>
      <c r="R225" s="22">
        <v>0.05</v>
      </c>
      <c r="T225" s="25"/>
    </row>
    <row r="226" spans="1:20" x14ac:dyDescent="0.2">
      <c r="A226" s="2">
        <v>3109676</v>
      </c>
      <c r="B226" s="2">
        <v>2050</v>
      </c>
      <c r="F226" s="14">
        <v>6.6</v>
      </c>
      <c r="G226" s="14">
        <v>3.07</v>
      </c>
      <c r="H226" s="14">
        <v>5.2</v>
      </c>
      <c r="I226" s="14">
        <v>16.938110749185668</v>
      </c>
      <c r="J226" s="14">
        <v>1.73</v>
      </c>
      <c r="K226" s="23">
        <v>1.8177997268046655</v>
      </c>
      <c r="L226" s="9">
        <v>0.96</v>
      </c>
      <c r="M226" s="9">
        <v>1.0014101778050275</v>
      </c>
      <c r="N226" s="2">
        <v>0.11</v>
      </c>
      <c r="P226" s="9">
        <v>0.1</v>
      </c>
      <c r="Q226" s="24"/>
      <c r="R226" s="2">
        <v>0.05</v>
      </c>
    </row>
    <row r="227" spans="1:20" s="22" customFormat="1" x14ac:dyDescent="0.2">
      <c r="A227" s="22">
        <v>3109688</v>
      </c>
      <c r="B227" s="22">
        <v>2050</v>
      </c>
      <c r="C227" s="24">
        <v>1</v>
      </c>
      <c r="D227" s="22">
        <v>0.7</v>
      </c>
      <c r="F227" s="23">
        <v>5.3</v>
      </c>
      <c r="G227" s="23">
        <v>8.02</v>
      </c>
      <c r="H227" s="23">
        <v>7.1</v>
      </c>
      <c r="I227" s="23">
        <v>8.8528678304239392</v>
      </c>
      <c r="J227" s="23">
        <v>2.2200000000000002</v>
      </c>
      <c r="K227" s="23">
        <v>0.89292896790282372</v>
      </c>
      <c r="L227" s="24">
        <v>0.78</v>
      </c>
      <c r="M227" s="24">
        <v>0.84112416640203247</v>
      </c>
      <c r="N227" s="22">
        <v>0.14000000000000001</v>
      </c>
      <c r="P227" s="24">
        <v>-0.05</v>
      </c>
      <c r="Q227" s="24"/>
      <c r="R227" s="22">
        <v>0.05</v>
      </c>
      <c r="T227" s="25"/>
    </row>
    <row r="228" spans="1:20" x14ac:dyDescent="0.2">
      <c r="A228" s="2">
        <v>3109748</v>
      </c>
      <c r="B228" s="2">
        <v>2050</v>
      </c>
      <c r="C228" s="2">
        <v>0.56999999999999995</v>
      </c>
      <c r="D228" s="2">
        <v>0.51</v>
      </c>
      <c r="F228" s="14">
        <v>3.2</v>
      </c>
      <c r="G228" s="14">
        <v>1.46</v>
      </c>
      <c r="H228" s="14">
        <v>2</v>
      </c>
      <c r="I228" s="14">
        <v>13.698630136986299</v>
      </c>
      <c r="J228" s="14">
        <v>0.75</v>
      </c>
      <c r="K228" s="23">
        <v>1.6570923552806012</v>
      </c>
      <c r="L228" s="9">
        <v>0.96</v>
      </c>
      <c r="M228" s="9">
        <v>1.0119741100323625</v>
      </c>
      <c r="N228" s="2">
        <v>0.16</v>
      </c>
      <c r="P228" s="9">
        <v>-0.12</v>
      </c>
      <c r="Q228" s="24"/>
      <c r="R228" s="2">
        <v>0.05</v>
      </c>
    </row>
    <row r="229" spans="1:20" x14ac:dyDescent="0.2">
      <c r="A229" s="2">
        <v>3109706</v>
      </c>
      <c r="B229" s="2">
        <v>2050</v>
      </c>
      <c r="C229" s="2">
        <v>0.68</v>
      </c>
      <c r="D229" s="2">
        <v>0.45</v>
      </c>
      <c r="F229" s="14">
        <v>9.8000000000000007</v>
      </c>
      <c r="G229" s="14">
        <v>7.65</v>
      </c>
      <c r="H229" s="14">
        <v>10.3</v>
      </c>
      <c r="I229" s="14">
        <v>13.464052287581699</v>
      </c>
      <c r="J229" s="14">
        <v>4.72</v>
      </c>
      <c r="K229" s="23">
        <v>1.990301496942863</v>
      </c>
      <c r="L229" s="9">
        <v>0.74</v>
      </c>
      <c r="M229" s="9">
        <v>0.77530152071316205</v>
      </c>
      <c r="N229" s="2">
        <v>7.0000000000000007E-2</v>
      </c>
      <c r="P229" s="9">
        <v>0.08</v>
      </c>
      <c r="Q229" s="9">
        <v>0.46372152437726227</v>
      </c>
      <c r="R229" s="2">
        <v>0.05</v>
      </c>
    </row>
    <row r="230" spans="1:20" x14ac:dyDescent="0.2">
      <c r="A230" s="2">
        <v>3109708</v>
      </c>
      <c r="B230" s="2">
        <v>2050</v>
      </c>
      <c r="C230" s="2">
        <v>0.84</v>
      </c>
      <c r="D230" s="2">
        <v>0.61</v>
      </c>
      <c r="F230" s="14">
        <v>7</v>
      </c>
      <c r="G230" s="14">
        <v>8.48</v>
      </c>
      <c r="H230" s="14">
        <v>5.0999999999999996</v>
      </c>
      <c r="I230" s="14">
        <v>6.0141509433962259</v>
      </c>
      <c r="J230" s="14">
        <v>3.98</v>
      </c>
      <c r="K230" s="23">
        <v>1.5139987827145465</v>
      </c>
      <c r="L230" s="9">
        <v>0.65999999999999992</v>
      </c>
      <c r="M230" s="9">
        <v>0.73179680150517401</v>
      </c>
      <c r="N230" s="2">
        <v>0.1</v>
      </c>
      <c r="P230" s="9">
        <v>-0.01</v>
      </c>
      <c r="Q230" s="24"/>
      <c r="R230" s="2">
        <v>0.05</v>
      </c>
    </row>
    <row r="231" spans="1:20" x14ac:dyDescent="0.2">
      <c r="A231" s="2">
        <v>3109712</v>
      </c>
      <c r="B231" s="2">
        <v>2050</v>
      </c>
      <c r="C231" s="2">
        <v>0.27</v>
      </c>
      <c r="D231" s="2">
        <v>0.46</v>
      </c>
      <c r="F231" s="14">
        <v>2</v>
      </c>
      <c r="G231" s="14">
        <v>2.41</v>
      </c>
      <c r="H231" s="14"/>
      <c r="I231" s="14"/>
      <c r="J231" s="14">
        <v>0.45</v>
      </c>
      <c r="K231" s="23">
        <v>0.60232900548788648</v>
      </c>
      <c r="L231" s="9">
        <v>0.42000000000000004</v>
      </c>
      <c r="M231" s="9"/>
      <c r="N231" s="2">
        <v>0.48</v>
      </c>
      <c r="P231" s="9">
        <v>-0.33</v>
      </c>
      <c r="Q231" s="24"/>
      <c r="R231" s="2">
        <v>0.06</v>
      </c>
    </row>
    <row r="232" spans="1:20" s="22" customFormat="1" x14ac:dyDescent="0.2">
      <c r="A232" s="22">
        <v>3109722</v>
      </c>
      <c r="B232" s="22">
        <v>2050</v>
      </c>
      <c r="C232" s="22">
        <v>0.27</v>
      </c>
      <c r="D232" s="22">
        <v>0.49</v>
      </c>
      <c r="F232" s="23">
        <v>2.4</v>
      </c>
      <c r="G232" s="23">
        <v>1.97</v>
      </c>
      <c r="H232" s="23"/>
      <c r="I232" s="23"/>
      <c r="J232" s="23">
        <v>0.65</v>
      </c>
      <c r="K232" s="23">
        <v>1.0643523825118717</v>
      </c>
      <c r="L232" s="24">
        <v>0.37</v>
      </c>
      <c r="M232" s="24"/>
      <c r="N232" s="22">
        <v>0.32</v>
      </c>
      <c r="P232" s="24">
        <v>-0.33</v>
      </c>
      <c r="Q232" s="24"/>
      <c r="R232" s="22">
        <v>0.06</v>
      </c>
      <c r="T232" s="25"/>
    </row>
    <row r="233" spans="1:20" x14ac:dyDescent="0.2">
      <c r="A233" s="2">
        <v>3109724</v>
      </c>
      <c r="B233" s="2">
        <v>2050</v>
      </c>
      <c r="C233" s="2">
        <v>0.21</v>
      </c>
      <c r="D233" s="2">
        <v>0.51</v>
      </c>
      <c r="F233" s="14">
        <v>1.4</v>
      </c>
      <c r="G233" s="14">
        <v>3.83</v>
      </c>
      <c r="H233" s="14">
        <v>1.7</v>
      </c>
      <c r="I233" s="14">
        <v>4.4386422976501301</v>
      </c>
      <c r="J233" s="14">
        <v>1.71</v>
      </c>
      <c r="K233" s="23">
        <v>1.4402425671692074</v>
      </c>
      <c r="L233" s="9">
        <v>0.89</v>
      </c>
      <c r="M233" s="9">
        <v>1.0615793470007593</v>
      </c>
      <c r="N233" s="2">
        <v>0.18</v>
      </c>
      <c r="P233" s="9">
        <v>-0.33</v>
      </c>
      <c r="Q233" s="24"/>
      <c r="R233" s="2">
        <v>0.05</v>
      </c>
    </row>
    <row r="234" spans="1:20" x14ac:dyDescent="0.2">
      <c r="A234" s="2">
        <v>3109726</v>
      </c>
      <c r="B234" s="2">
        <v>2050</v>
      </c>
      <c r="C234" s="9">
        <v>1</v>
      </c>
      <c r="D234" s="2">
        <v>0.62</v>
      </c>
      <c r="F234" s="14">
        <v>6.5</v>
      </c>
      <c r="G234" s="14">
        <v>5.48</v>
      </c>
      <c r="H234" s="14">
        <v>5.0999999999999996</v>
      </c>
      <c r="I234" s="14">
        <v>9.3065693430656928</v>
      </c>
      <c r="J234" s="14">
        <v>2.85</v>
      </c>
      <c r="K234" s="23">
        <v>1.677654815163645</v>
      </c>
      <c r="L234" s="9">
        <v>0.72</v>
      </c>
      <c r="M234" s="9">
        <v>0.77056239015817218</v>
      </c>
      <c r="N234" s="2">
        <v>0.1</v>
      </c>
      <c r="P234" s="9">
        <v>0.02</v>
      </c>
      <c r="Q234" s="24"/>
      <c r="R234" s="2">
        <v>0.06</v>
      </c>
    </row>
    <row r="235" spans="1:20" x14ac:dyDescent="0.2">
      <c r="A235" s="2">
        <v>3109732</v>
      </c>
      <c r="B235" s="2">
        <v>2050</v>
      </c>
      <c r="F235" s="14">
        <v>9.4</v>
      </c>
      <c r="G235" s="14">
        <v>7.68</v>
      </c>
      <c r="H235" s="14">
        <v>11.9</v>
      </c>
      <c r="I235" s="14">
        <v>15.494791666666666</v>
      </c>
      <c r="J235" s="14">
        <v>6.01</v>
      </c>
      <c r="K235" s="23">
        <v>2.524361559139785</v>
      </c>
      <c r="L235" s="9">
        <v>0.75</v>
      </c>
      <c r="M235" s="9">
        <v>0.78104563420768958</v>
      </c>
      <c r="N235" s="2">
        <v>0.06</v>
      </c>
      <c r="P235" s="9">
        <v>0.1</v>
      </c>
      <c r="Q235" s="9">
        <v>0.36240493772732285</v>
      </c>
      <c r="R235" s="2">
        <v>0.06</v>
      </c>
    </row>
    <row r="236" spans="1:20" s="22" customFormat="1" x14ac:dyDescent="0.2">
      <c r="A236" s="22">
        <v>3109736</v>
      </c>
      <c r="B236" s="22">
        <v>2050</v>
      </c>
      <c r="F236" s="23">
        <v>7.1</v>
      </c>
      <c r="G236" s="23">
        <v>7.14</v>
      </c>
      <c r="H236" s="23">
        <v>5.0999999999999996</v>
      </c>
      <c r="I236" s="23">
        <v>7.1428571428571423</v>
      </c>
      <c r="J236" s="23">
        <v>2.73</v>
      </c>
      <c r="K236" s="23">
        <v>1.2333965844402277</v>
      </c>
      <c r="L236" s="24">
        <v>0.86</v>
      </c>
      <c r="M236" s="24">
        <v>0.9511627906976744</v>
      </c>
      <c r="N236" s="22">
        <v>0.09</v>
      </c>
      <c r="P236" s="24">
        <v>-0.06</v>
      </c>
      <c r="Q236" s="24"/>
      <c r="R236" s="22">
        <v>0.06</v>
      </c>
      <c r="T236" s="25"/>
    </row>
    <row r="237" spans="1:20" x14ac:dyDescent="0.2">
      <c r="A237" s="2">
        <v>3109738</v>
      </c>
      <c r="B237" s="2">
        <v>2050</v>
      </c>
      <c r="F237" s="14">
        <v>8.6999999999999993</v>
      </c>
      <c r="G237" s="14">
        <v>6.32</v>
      </c>
      <c r="H237" s="14">
        <v>6.5</v>
      </c>
      <c r="I237" s="14">
        <v>10.284810126582277</v>
      </c>
      <c r="J237" s="14">
        <v>3.16</v>
      </c>
      <c r="K237" s="23">
        <v>1.6129032258064517</v>
      </c>
      <c r="L237" s="9">
        <v>0.7</v>
      </c>
      <c r="M237" s="9">
        <v>0.74308111792774367</v>
      </c>
      <c r="N237" s="2">
        <v>0.1</v>
      </c>
      <c r="P237" s="9">
        <v>-0.08</v>
      </c>
      <c r="Q237" s="24"/>
      <c r="R237" s="2">
        <v>0.06</v>
      </c>
    </row>
    <row r="238" spans="1:20" x14ac:dyDescent="0.2">
      <c r="A238" s="2">
        <v>3109740</v>
      </c>
      <c r="B238" s="2">
        <v>2050</v>
      </c>
      <c r="C238" s="2">
        <v>0.81</v>
      </c>
      <c r="D238" s="2">
        <v>0.57999999999999996</v>
      </c>
      <c r="F238" s="14">
        <v>7.7</v>
      </c>
      <c r="G238" s="14">
        <v>3.7</v>
      </c>
      <c r="H238" s="14">
        <v>7</v>
      </c>
      <c r="I238" s="14">
        <v>18.918918918918919</v>
      </c>
      <c r="J238" s="14">
        <v>2.78</v>
      </c>
      <c r="K238" s="23">
        <v>2.423714036617262</v>
      </c>
      <c r="L238" s="9">
        <v>0.64</v>
      </c>
      <c r="M238" s="9">
        <v>0.65897435897435896</v>
      </c>
      <c r="N238" s="2">
        <v>0.11</v>
      </c>
      <c r="P238" s="9">
        <v>0.02</v>
      </c>
      <c r="Q238" s="9">
        <v>0.24476423759951016</v>
      </c>
      <c r="R238" s="2">
        <v>0.06</v>
      </c>
    </row>
    <row r="239" spans="1:20" x14ac:dyDescent="0.2">
      <c r="A239" s="2">
        <v>3109744</v>
      </c>
      <c r="B239" s="2">
        <v>2050</v>
      </c>
      <c r="C239" s="2">
        <v>0.77</v>
      </c>
      <c r="D239" s="2">
        <v>0.64</v>
      </c>
      <c r="F239" s="14">
        <v>9.1999999999999993</v>
      </c>
      <c r="G239" s="14">
        <v>4.51</v>
      </c>
      <c r="H239" s="14">
        <v>9.6999999999999993</v>
      </c>
      <c r="I239" s="14">
        <v>21.507760532150776</v>
      </c>
      <c r="J239" s="14">
        <v>5.53</v>
      </c>
      <c r="K239" s="23">
        <v>3.9553679994277955</v>
      </c>
      <c r="L239" s="9">
        <v>0.61</v>
      </c>
      <c r="M239" s="9">
        <v>0.62511622878148987</v>
      </c>
      <c r="N239" s="2">
        <v>0.1</v>
      </c>
      <c r="P239" s="9">
        <v>0.01</v>
      </c>
      <c r="Q239" s="9">
        <v>0.11489387448873398</v>
      </c>
      <c r="R239" s="2">
        <v>0.06</v>
      </c>
    </row>
    <row r="240" spans="1:20" x14ac:dyDescent="0.2">
      <c r="A240" s="2">
        <v>3109746</v>
      </c>
      <c r="B240" s="2">
        <v>2050</v>
      </c>
      <c r="F240" s="14">
        <v>10.8</v>
      </c>
      <c r="G240" s="14">
        <v>5.0999999999999996</v>
      </c>
      <c r="H240" s="14">
        <v>10.5</v>
      </c>
      <c r="I240" s="14">
        <v>20.588235294117649</v>
      </c>
      <c r="J240" s="14">
        <v>6.29</v>
      </c>
      <c r="K240" s="23">
        <v>3.978494623655914</v>
      </c>
      <c r="L240" s="9">
        <v>0.63</v>
      </c>
      <c r="M240" s="9">
        <v>0.6468468468468469</v>
      </c>
      <c r="N240" s="2">
        <v>0.1</v>
      </c>
      <c r="P240" s="9">
        <v>0.12</v>
      </c>
      <c r="Q240" s="9">
        <v>0.26101083032490968</v>
      </c>
      <c r="R240" s="2">
        <v>0.06</v>
      </c>
    </row>
    <row r="241" spans="1:20" x14ac:dyDescent="0.2">
      <c r="A241" s="2">
        <v>3109752</v>
      </c>
      <c r="B241" s="2">
        <v>2050</v>
      </c>
      <c r="C241" s="2">
        <v>0.89</v>
      </c>
      <c r="D241" s="2">
        <v>0.61</v>
      </c>
      <c r="F241" s="14">
        <v>10.7</v>
      </c>
      <c r="G241" s="14">
        <v>5.74</v>
      </c>
      <c r="H241" s="14">
        <v>25.5</v>
      </c>
      <c r="I241" s="14">
        <v>44.425087108013933</v>
      </c>
      <c r="J241" s="14">
        <v>8.1300000000000008</v>
      </c>
      <c r="K241" s="23">
        <v>4.5689558278071258</v>
      </c>
      <c r="L241" s="9">
        <v>0.75</v>
      </c>
      <c r="M241" s="9">
        <v>0.76036267351360021</v>
      </c>
      <c r="N241" s="2">
        <v>0.05</v>
      </c>
      <c r="P241" s="9">
        <v>0.2</v>
      </c>
      <c r="Q241" s="9">
        <v>0.3400969987087834</v>
      </c>
      <c r="R241" s="2">
        <v>0.06</v>
      </c>
    </row>
    <row r="242" spans="1:20" x14ac:dyDescent="0.2">
      <c r="A242" s="2">
        <v>3109758</v>
      </c>
      <c r="B242" s="2">
        <v>2050</v>
      </c>
      <c r="F242" s="14">
        <v>10.8</v>
      </c>
      <c r="G242" s="14">
        <v>4.42</v>
      </c>
      <c r="H242" s="14">
        <v>17.399999999999999</v>
      </c>
      <c r="I242" s="14">
        <v>39.366515837104068</v>
      </c>
      <c r="J242" s="14">
        <v>4.8899999999999997</v>
      </c>
      <c r="K242" s="23">
        <v>3.5688220697708357</v>
      </c>
      <c r="L242" s="9">
        <v>0.53</v>
      </c>
      <c r="M242" s="9">
        <v>0.53599481070881005</v>
      </c>
      <c r="N242" s="2">
        <v>0.06</v>
      </c>
      <c r="P242" s="9">
        <v>0.24</v>
      </c>
      <c r="Q242" s="9">
        <v>0.45021308028865281</v>
      </c>
      <c r="R242" s="2">
        <v>0.06</v>
      </c>
    </row>
    <row r="243" spans="1:20" x14ac:dyDescent="0.2">
      <c r="A243" s="2">
        <v>3109760</v>
      </c>
      <c r="B243" s="2">
        <v>2050</v>
      </c>
      <c r="C243" s="2">
        <v>0.37</v>
      </c>
      <c r="D243" s="2">
        <v>0.55000000000000004</v>
      </c>
      <c r="F243" s="14">
        <v>16.100000000000001</v>
      </c>
      <c r="G243" s="14">
        <v>3.88</v>
      </c>
      <c r="H243" s="14">
        <v>21.6</v>
      </c>
      <c r="I243" s="14">
        <v>55.670103092783506</v>
      </c>
      <c r="J243" s="14">
        <v>4.7699999999999996</v>
      </c>
      <c r="K243" s="23">
        <v>3.9657465912869965</v>
      </c>
      <c r="L243" s="9">
        <v>0.48</v>
      </c>
      <c r="M243" s="9">
        <v>0.48329247595700547</v>
      </c>
      <c r="N243" s="2">
        <v>0.05</v>
      </c>
      <c r="P243" s="9">
        <v>0.15</v>
      </c>
      <c r="Q243" s="9">
        <v>0.30173245122224712</v>
      </c>
      <c r="R243" s="2">
        <v>0.06</v>
      </c>
    </row>
    <row r="244" spans="1:20" x14ac:dyDescent="0.2">
      <c r="A244" s="2">
        <v>3109764</v>
      </c>
      <c r="B244" s="2">
        <v>2050</v>
      </c>
      <c r="F244" s="14">
        <v>10</v>
      </c>
      <c r="G244" s="14">
        <v>4.16</v>
      </c>
      <c r="H244" s="14">
        <v>15.5</v>
      </c>
      <c r="I244" s="14">
        <v>37.25961538461538</v>
      </c>
      <c r="J244" s="14">
        <v>4.79</v>
      </c>
      <c r="K244" s="23">
        <v>3.7143300248138957</v>
      </c>
      <c r="L244" s="9">
        <v>0.28999999999999998</v>
      </c>
      <c r="M244" s="9">
        <v>0.28972421108459295</v>
      </c>
      <c r="N244" s="2">
        <v>7.0000000000000007E-2</v>
      </c>
      <c r="P244" s="9">
        <v>0.24</v>
      </c>
      <c r="Q244" s="9">
        <v>0.43894412067192323</v>
      </c>
      <c r="R244" s="2">
        <v>0.06</v>
      </c>
    </row>
    <row r="245" spans="1:20" s="22" customFormat="1" x14ac:dyDescent="0.2">
      <c r="A245" s="26">
        <v>3109778</v>
      </c>
      <c r="B245" s="26">
        <v>2050</v>
      </c>
      <c r="C245" s="27">
        <v>1</v>
      </c>
      <c r="D245" s="26">
        <v>0.56999999999999995</v>
      </c>
      <c r="E245" s="26"/>
      <c r="F245" s="28">
        <v>10.7</v>
      </c>
      <c r="G245" s="28">
        <v>6.76</v>
      </c>
      <c r="H245" s="28">
        <v>4.5999999999999996</v>
      </c>
      <c r="I245" s="28">
        <v>6.8047337278106497</v>
      </c>
      <c r="J245" s="28">
        <v>1.62</v>
      </c>
      <c r="K245" s="28">
        <v>0.77304829165871358</v>
      </c>
      <c r="L245" s="27">
        <v>1.17</v>
      </c>
      <c r="M245" s="27">
        <v>1.3198776758409785</v>
      </c>
      <c r="N245" s="26">
        <v>0.12</v>
      </c>
      <c r="O245" s="26"/>
      <c r="P245" s="27">
        <v>-0.12</v>
      </c>
      <c r="Q245" s="27"/>
      <c r="R245" s="26">
        <v>0.06</v>
      </c>
      <c r="S245" s="26"/>
      <c r="T245" s="29"/>
    </row>
    <row r="247" spans="1:20" ht="11.4" x14ac:dyDescent="0.2">
      <c r="A247" s="3" t="s">
        <v>141</v>
      </c>
    </row>
    <row r="248" spans="1:20" ht="11.4" x14ac:dyDescent="0.2">
      <c r="A248" s="3" t="s">
        <v>142</v>
      </c>
    </row>
    <row r="249" spans="1:20" ht="11.4" x14ac:dyDescent="0.2">
      <c r="A249" s="3" t="s">
        <v>143</v>
      </c>
    </row>
    <row r="250" spans="1:20" ht="11.4" x14ac:dyDescent="0.2">
      <c r="A250" s="3" t="s">
        <v>144</v>
      </c>
    </row>
    <row r="251" spans="1:20" ht="11.4" x14ac:dyDescent="0.2">
      <c r="A251" s="3" t="s">
        <v>145</v>
      </c>
    </row>
    <row r="252" spans="1:20" ht="11.4" x14ac:dyDescent="0.2">
      <c r="A252" s="3" t="s">
        <v>215</v>
      </c>
    </row>
    <row r="253" spans="1:20" x14ac:dyDescent="0.2">
      <c r="A253" s="3"/>
    </row>
  </sheetData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314EF6A88B5B43A3EE3FD7E7666F3F" ma:contentTypeVersion="10" ma:contentTypeDescription="Create a new document." ma:contentTypeScope="" ma:versionID="655f7a227affb7fb7095e55f2a98223c">
  <xsd:schema xmlns:xsd="http://www.w3.org/2001/XMLSchema" xmlns:xs="http://www.w3.org/2001/XMLSchema" xmlns:p="http://schemas.microsoft.com/office/2006/metadata/properties" xmlns:ns3="a7a8d38d-32dd-4ad4-ae5d-662b6f5ab4b5" targetNamespace="http://schemas.microsoft.com/office/2006/metadata/properties" ma:root="true" ma:fieldsID="aec56edb100d321fbc904c5c14375b6a" ns3:_="">
    <xsd:import namespace="a7a8d38d-32dd-4ad4-ae5d-662b6f5ab4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8d38d-32dd-4ad4-ae5d-662b6f5ab4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1B681E-375E-4B12-B656-F956BF1186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BABE36-29B7-4FFD-B0DC-6922034F5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a8d38d-32dd-4ad4-ae5d-662b6f5ab4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5EA588-3EB5-4A97-A617-A4F9E828102A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a7a8d38d-32dd-4ad4-ae5d-662b6f5ab4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Xinze Lu</dc:creator>
  <cp:lastModifiedBy>Brian Kendall</cp:lastModifiedBy>
  <dcterms:created xsi:type="dcterms:W3CDTF">2020-01-22T16:29:28Z</dcterms:created>
  <dcterms:modified xsi:type="dcterms:W3CDTF">2023-10-12T18:33:07Z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0x0101008D314EF6A88B5B43A3EE3FD7E7666F3F</vt:lpwstr>
  </property>
</Properties>
</file>