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kend\Desktop\Waterloo\CV\Publications\"/>
    </mc:Choice>
  </mc:AlternateContent>
  <xr:revisionPtr revIDLastSave="0" documentId="8_{CC60CF0C-1C21-42F0-8F10-E7D7069806DE}" xr6:coauthVersionLast="45" xr6:coauthVersionMax="45" xr10:uidLastSave="{00000000-0000-0000-0000-000000000000}"/>
  <bookViews>
    <workbookView xWindow="-108" yWindow="-108" windowWidth="23256" windowHeight="12576" tabRatio="910" xr2:uid="{6B5A7E58-1C6E-442B-BB8D-7376DAFF34C1}"/>
  </bookViews>
  <sheets>
    <sheet name="Refs." sheetId="17" r:id="rId1"/>
    <sheet name="Doushantuo" sheetId="1" r:id="rId2"/>
    <sheet name="Blovice" sheetId="29" r:id="rId3"/>
    <sheet name="Ara" sheetId="30" r:id="rId4"/>
    <sheet name="Hetang" sheetId="18" r:id="rId5"/>
    <sheet name="Niutitang" sheetId="24" r:id="rId6"/>
    <sheet name="Fjacka" sheetId="14" r:id="rId7"/>
    <sheet name="Wufeng" sheetId="22" r:id="rId8"/>
    <sheet name="Oatka Creek" sheetId="5" r:id="rId9"/>
    <sheet name="Kettle Point" sheetId="7" r:id="rId10"/>
    <sheet name="Dalong" sheetId="12" r:id="rId11"/>
    <sheet name="Toarcian" sheetId="31" r:id="rId12"/>
    <sheet name="Kimmeridge" sheetId="15" r:id="rId13"/>
    <sheet name="OAE2 Shales" sheetId="2" r:id="rId14"/>
    <sheet name="Sapropels" sheetId="3" r:id="rId15"/>
  </sheets>
  <definedNames>
    <definedName name="btblfn1" localSheetId="4">Hetang!#REF!</definedName>
    <definedName name="btblfn2" localSheetId="4">Hetang!#REF!</definedName>
    <definedName name="btblfn3" localSheetId="4">Hetang!$D$1</definedName>
    <definedName name="btblfn4" localSheetId="2">Blovice!#REF!</definedName>
    <definedName name="ExternalData_1" localSheetId="10" hidden="1">Dalong!#REF!</definedName>
    <definedName name="ExternalData_1" localSheetId="6" hidden="1">Fjacka!#REF!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33" i="2" l="1"/>
  <c r="J134" i="2"/>
  <c r="J135" i="2"/>
  <c r="J136" i="2"/>
  <c r="J137" i="2"/>
  <c r="J138" i="2"/>
  <c r="J139" i="2"/>
  <c r="J140" i="2"/>
  <c r="J141" i="2"/>
  <c r="J142" i="2"/>
  <c r="J143" i="2"/>
  <c r="J144" i="2"/>
  <c r="J145" i="2"/>
  <c r="J132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17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96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68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4" i="2"/>
  <c r="K5" i="15" l="1"/>
  <c r="K6" i="15"/>
  <c r="K7" i="15"/>
  <c r="K8" i="15"/>
  <c r="K9" i="15"/>
  <c r="K10" i="15"/>
  <c r="K11" i="15"/>
  <c r="K12" i="15"/>
  <c r="K13" i="15"/>
  <c r="K14" i="15"/>
  <c r="K15" i="15"/>
  <c r="K16" i="15"/>
  <c r="K17" i="15"/>
  <c r="K18" i="15"/>
  <c r="K19" i="15"/>
  <c r="K20" i="15"/>
  <c r="K21" i="15"/>
  <c r="K22" i="15"/>
  <c r="K23" i="15"/>
  <c r="K24" i="15"/>
  <c r="K25" i="15"/>
  <c r="K26" i="15"/>
  <c r="K27" i="15"/>
  <c r="K28" i="15"/>
  <c r="K29" i="15"/>
  <c r="K30" i="15"/>
  <c r="K31" i="15"/>
  <c r="K32" i="15"/>
  <c r="K33" i="15"/>
  <c r="K34" i="15"/>
  <c r="K35" i="15"/>
  <c r="K36" i="15"/>
  <c r="K37" i="15"/>
  <c r="K38" i="15"/>
  <c r="K39" i="15"/>
  <c r="K40" i="15"/>
  <c r="K41" i="15"/>
  <c r="K42" i="15"/>
  <c r="K4" i="15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0" i="12"/>
  <c r="E21" i="12"/>
  <c r="E22" i="12"/>
  <c r="E23" i="12"/>
  <c r="E4" i="12"/>
  <c r="E4" i="22"/>
  <c r="E5" i="22"/>
  <c r="E6" i="22"/>
  <c r="E7" i="22"/>
  <c r="E8" i="22"/>
  <c r="E9" i="22"/>
  <c r="E10" i="22"/>
  <c r="E11" i="22"/>
  <c r="E12" i="22"/>
  <c r="E13" i="22"/>
  <c r="E14" i="22"/>
  <c r="E15" i="22"/>
  <c r="E16" i="22"/>
  <c r="E17" i="22"/>
  <c r="E18" i="22"/>
  <c r="E19" i="22"/>
  <c r="E20" i="22"/>
  <c r="E21" i="22"/>
  <c r="E22" i="22"/>
  <c r="E23" i="22"/>
  <c r="H5" i="14"/>
  <c r="H6" i="14"/>
  <c r="H7" i="14"/>
  <c r="H8" i="14"/>
  <c r="H9" i="14"/>
  <c r="H11" i="14"/>
  <c r="H12" i="14"/>
  <c r="H13" i="14"/>
  <c r="H14" i="14"/>
  <c r="H15" i="14"/>
  <c r="H16" i="14"/>
  <c r="H17" i="14"/>
  <c r="H18" i="14"/>
  <c r="H19" i="14"/>
  <c r="H20" i="14"/>
  <c r="H4" i="14"/>
  <c r="G5" i="14"/>
  <c r="G6" i="14"/>
  <c r="G7" i="14"/>
  <c r="G8" i="14"/>
  <c r="G9" i="14"/>
  <c r="G11" i="14"/>
  <c r="G12" i="14"/>
  <c r="G13" i="14"/>
  <c r="G14" i="14"/>
  <c r="G15" i="14"/>
  <c r="G16" i="14"/>
  <c r="G17" i="14"/>
  <c r="G18" i="14"/>
  <c r="G19" i="14"/>
  <c r="G20" i="14"/>
  <c r="G4" i="14"/>
  <c r="L17" i="14"/>
  <c r="L18" i="14"/>
  <c r="L19" i="14"/>
  <c r="L20" i="14"/>
  <c r="L16" i="14"/>
  <c r="L15" i="14"/>
  <c r="L14" i="14"/>
  <c r="L13" i="14"/>
  <c r="L12" i="14"/>
  <c r="L11" i="14"/>
  <c r="L5" i="14"/>
  <c r="L6" i="14"/>
  <c r="L7" i="14"/>
  <c r="L8" i="14"/>
  <c r="L9" i="14"/>
  <c r="L4" i="14"/>
  <c r="F5" i="14"/>
  <c r="F6" i="14"/>
  <c r="F7" i="14"/>
  <c r="F8" i="14"/>
  <c r="F9" i="14"/>
  <c r="F11" i="14"/>
  <c r="F12" i="14"/>
  <c r="F13" i="14"/>
  <c r="F14" i="14"/>
  <c r="F15" i="14"/>
  <c r="F16" i="14"/>
  <c r="F17" i="14"/>
  <c r="F18" i="14"/>
  <c r="F19" i="14"/>
  <c r="F20" i="14"/>
  <c r="F4" i="14"/>
  <c r="G5" i="18"/>
  <c r="G6" i="18"/>
  <c r="G7" i="18"/>
  <c r="G8" i="18"/>
  <c r="G9" i="18"/>
  <c r="G10" i="18"/>
  <c r="G11" i="18"/>
  <c r="G12" i="18"/>
  <c r="G13" i="18"/>
  <c r="G14" i="18"/>
  <c r="G15" i="18"/>
  <c r="G16" i="18"/>
  <c r="G17" i="18"/>
  <c r="G4" i="18"/>
  <c r="F5" i="18"/>
  <c r="F6" i="18"/>
  <c r="F7" i="18"/>
  <c r="F8" i="18"/>
  <c r="F9" i="18"/>
  <c r="F10" i="18"/>
  <c r="F11" i="18"/>
  <c r="F12" i="18"/>
  <c r="F13" i="18"/>
  <c r="F14" i="18"/>
  <c r="F15" i="18"/>
  <c r="F16" i="18"/>
  <c r="F17" i="18"/>
  <c r="F4" i="18"/>
  <c r="H5" i="18"/>
  <c r="H6" i="18"/>
  <c r="H7" i="18"/>
  <c r="H8" i="18"/>
  <c r="H9" i="18"/>
  <c r="H10" i="18"/>
  <c r="H11" i="18"/>
  <c r="H12" i="18"/>
  <c r="H13" i="18"/>
  <c r="H14" i="18"/>
  <c r="H15" i="18"/>
  <c r="H16" i="18"/>
  <c r="H17" i="18"/>
  <c r="H4" i="18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68" i="2"/>
  <c r="H122" i="2"/>
  <c r="H123" i="2"/>
  <c r="H124" i="2"/>
  <c r="H125" i="2"/>
  <c r="H126" i="2"/>
  <c r="H127" i="2"/>
  <c r="H128" i="2"/>
  <c r="H129" i="2"/>
  <c r="H130" i="2"/>
  <c r="H132" i="2"/>
  <c r="H133" i="2"/>
  <c r="H134" i="2"/>
  <c r="H135" i="2"/>
  <c r="H136" i="2"/>
  <c r="H138" i="2"/>
  <c r="H139" i="2"/>
  <c r="H140" i="2"/>
  <c r="H142" i="2"/>
  <c r="H143" i="2"/>
  <c r="H144" i="2"/>
  <c r="H145" i="2"/>
  <c r="H121" i="2"/>
  <c r="H120" i="2"/>
  <c r="H119" i="2"/>
  <c r="H118" i="2"/>
  <c r="H117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69" i="2"/>
  <c r="H70" i="2"/>
  <c r="H71" i="2"/>
  <c r="H72" i="2"/>
  <c r="H73" i="2"/>
  <c r="H74" i="2"/>
  <c r="H75" i="2"/>
  <c r="H76" i="2"/>
  <c r="E69" i="2"/>
  <c r="E70" i="2"/>
  <c r="E71" i="2"/>
  <c r="E72" i="2"/>
  <c r="E73" i="2"/>
  <c r="E74" i="2"/>
  <c r="E75" i="2"/>
  <c r="E76" i="2"/>
  <c r="E77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68" i="2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42" i="3"/>
  <c r="O145" i="2"/>
  <c r="I145" i="2" s="1"/>
  <c r="O144" i="2"/>
  <c r="I144" i="2" s="1"/>
  <c r="O143" i="2"/>
  <c r="I143" i="2" s="1"/>
  <c r="O142" i="2"/>
  <c r="I142" i="2" s="1"/>
  <c r="O141" i="2"/>
  <c r="I141" i="2" s="1"/>
  <c r="O140" i="2"/>
  <c r="I140" i="2" s="1"/>
  <c r="O139" i="2"/>
  <c r="I139" i="2" s="1"/>
  <c r="O138" i="2"/>
  <c r="I138" i="2" s="1"/>
  <c r="O137" i="2"/>
  <c r="I137" i="2" s="1"/>
  <c r="O136" i="2"/>
  <c r="I136" i="2" s="1"/>
  <c r="O135" i="2"/>
  <c r="I135" i="2" s="1"/>
  <c r="O134" i="2"/>
  <c r="I134" i="2" s="1"/>
  <c r="O133" i="2"/>
  <c r="I133" i="2" s="1"/>
  <c r="O132" i="2"/>
  <c r="I132" i="2" s="1"/>
  <c r="O130" i="2"/>
  <c r="I130" i="2" s="1"/>
  <c r="O129" i="2"/>
  <c r="I129" i="2" s="1"/>
  <c r="O128" i="2"/>
  <c r="I128" i="2" s="1"/>
  <c r="O127" i="2"/>
  <c r="I127" i="2" s="1"/>
  <c r="O126" i="2"/>
  <c r="I126" i="2" s="1"/>
  <c r="O125" i="2"/>
  <c r="I125" i="2" s="1"/>
  <c r="O124" i="2"/>
  <c r="I124" i="2" s="1"/>
  <c r="O123" i="2"/>
  <c r="I123" i="2" s="1"/>
  <c r="O122" i="2"/>
  <c r="I122" i="2" s="1"/>
  <c r="O121" i="2"/>
  <c r="I121" i="2" s="1"/>
  <c r="O120" i="2"/>
  <c r="I120" i="2" s="1"/>
  <c r="O119" i="2"/>
  <c r="I119" i="2" s="1"/>
  <c r="O118" i="2"/>
  <c r="I118" i="2" s="1"/>
  <c r="O117" i="2"/>
  <c r="I117" i="2" s="1"/>
  <c r="O115" i="2"/>
  <c r="I115" i="2" s="1"/>
  <c r="O114" i="2"/>
  <c r="I114" i="2" s="1"/>
  <c r="O113" i="2"/>
  <c r="I113" i="2" s="1"/>
  <c r="O112" i="2"/>
  <c r="I112" i="2" s="1"/>
  <c r="O111" i="2"/>
  <c r="I111" i="2" s="1"/>
  <c r="O110" i="2"/>
  <c r="I110" i="2" s="1"/>
  <c r="O109" i="2"/>
  <c r="I109" i="2" s="1"/>
  <c r="O108" i="2"/>
  <c r="I108" i="2" s="1"/>
  <c r="O107" i="2"/>
  <c r="I107" i="2" s="1"/>
  <c r="O106" i="2"/>
  <c r="I106" i="2" s="1"/>
  <c r="O105" i="2"/>
  <c r="I105" i="2" s="1"/>
  <c r="O104" i="2"/>
  <c r="I104" i="2" s="1"/>
  <c r="O103" i="2"/>
  <c r="I103" i="2" s="1"/>
  <c r="O102" i="2"/>
  <c r="I102" i="2" s="1"/>
  <c r="O101" i="2"/>
  <c r="I101" i="2" s="1"/>
  <c r="O100" i="2"/>
  <c r="I100" i="2" s="1"/>
  <c r="O99" i="2"/>
  <c r="I99" i="2" s="1"/>
  <c r="O98" i="2"/>
  <c r="I98" i="2" s="1"/>
  <c r="O97" i="2"/>
  <c r="I97" i="2" s="1"/>
  <c r="O96" i="2"/>
  <c r="I96" i="2" s="1"/>
  <c r="O94" i="2"/>
  <c r="I94" i="2" s="1"/>
  <c r="O93" i="2"/>
  <c r="I93" i="2" s="1"/>
  <c r="O92" i="2"/>
  <c r="I92" i="2" s="1"/>
  <c r="O91" i="2"/>
  <c r="I91" i="2" s="1"/>
  <c r="O90" i="2"/>
  <c r="I90" i="2" s="1"/>
  <c r="O89" i="2"/>
  <c r="I89" i="2" s="1"/>
  <c r="O88" i="2"/>
  <c r="I88" i="2" s="1"/>
  <c r="O87" i="2"/>
  <c r="I87" i="2" s="1"/>
  <c r="O86" i="2"/>
  <c r="I86" i="2" s="1"/>
  <c r="O85" i="2"/>
  <c r="I85" i="2" s="1"/>
  <c r="O84" i="2"/>
  <c r="I84" i="2" s="1"/>
  <c r="O83" i="2"/>
  <c r="I83" i="2" s="1"/>
  <c r="O82" i="2"/>
  <c r="I82" i="2" s="1"/>
  <c r="O81" i="2"/>
  <c r="I81" i="2" s="1"/>
  <c r="O80" i="2"/>
  <c r="I80" i="2" s="1"/>
  <c r="O79" i="2"/>
  <c r="I79" i="2" s="1"/>
  <c r="O78" i="2"/>
  <c r="I78" i="2" s="1"/>
  <c r="O77" i="2"/>
  <c r="I77" i="2" s="1"/>
  <c r="O76" i="2"/>
  <c r="I76" i="2" s="1"/>
  <c r="O75" i="2"/>
  <c r="I75" i="2" s="1"/>
  <c r="O74" i="2"/>
  <c r="I74" i="2" s="1"/>
  <c r="O73" i="2"/>
  <c r="I73" i="2" s="1"/>
  <c r="O72" i="2"/>
  <c r="I72" i="2" s="1"/>
  <c r="O71" i="2"/>
  <c r="I71" i="2" s="1"/>
  <c r="O70" i="2"/>
  <c r="I70" i="2" s="1"/>
  <c r="O69" i="2"/>
  <c r="I69" i="2" s="1"/>
  <c r="O68" i="2"/>
  <c r="I68" i="2" s="1"/>
  <c r="G4" i="5"/>
  <c r="G5" i="5"/>
  <c r="G6" i="5"/>
  <c r="G7" i="5"/>
  <c r="G8" i="5"/>
  <c r="G9" i="5"/>
  <c r="G10" i="5"/>
  <c r="H4" i="5"/>
  <c r="H5" i="5"/>
  <c r="H6" i="5"/>
  <c r="H7" i="5"/>
  <c r="H8" i="5"/>
  <c r="H9" i="5"/>
  <c r="H10" i="5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6" i="7"/>
  <c r="F27" i="7"/>
  <c r="F28" i="7"/>
  <c r="F30" i="7"/>
  <c r="F31" i="7"/>
  <c r="F32" i="7"/>
  <c r="F33" i="7"/>
  <c r="F34" i="7"/>
  <c r="F35" i="7"/>
  <c r="F36" i="7"/>
  <c r="F37" i="7"/>
  <c r="F39" i="7"/>
  <c r="F40" i="7"/>
  <c r="F41" i="7"/>
  <c r="F42" i="7"/>
  <c r="F43" i="7"/>
  <c r="F44" i="7"/>
  <c r="F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6" i="7"/>
  <c r="E27" i="7"/>
  <c r="E28" i="7"/>
  <c r="E30" i="7"/>
  <c r="E31" i="7"/>
  <c r="E32" i="7"/>
  <c r="E33" i="7"/>
  <c r="E34" i="7"/>
  <c r="E35" i="7"/>
  <c r="E36" i="7"/>
  <c r="E37" i="7"/>
  <c r="E39" i="7"/>
  <c r="E40" i="7"/>
  <c r="E41" i="7"/>
  <c r="E42" i="7"/>
  <c r="E43" i="7"/>
  <c r="E44" i="7"/>
  <c r="E4" i="7"/>
  <c r="E5" i="14"/>
  <c r="E6" i="14"/>
  <c r="E7" i="14"/>
  <c r="E8" i="14"/>
  <c r="E9" i="14"/>
  <c r="E11" i="14"/>
  <c r="E12" i="14"/>
  <c r="E13" i="14"/>
  <c r="E14" i="14"/>
  <c r="E15" i="14"/>
  <c r="E16" i="14"/>
  <c r="E17" i="14"/>
  <c r="E18" i="14"/>
  <c r="E19" i="14"/>
  <c r="E20" i="14"/>
  <c r="E4" i="14"/>
  <c r="D5" i="14"/>
  <c r="D6" i="14"/>
  <c r="D7" i="14"/>
  <c r="D8" i="14"/>
  <c r="D9" i="14"/>
  <c r="D11" i="14"/>
  <c r="D12" i="14"/>
  <c r="D13" i="14"/>
  <c r="D14" i="14"/>
  <c r="D15" i="14"/>
  <c r="D16" i="14"/>
  <c r="D17" i="14"/>
  <c r="D18" i="14"/>
  <c r="D19" i="14"/>
  <c r="D20" i="14"/>
  <c r="D4" i="14"/>
  <c r="E5" i="29"/>
  <c r="E6" i="29"/>
  <c r="E7" i="29"/>
  <c r="E8" i="29"/>
  <c r="E9" i="29"/>
  <c r="E10" i="29"/>
  <c r="E11" i="29"/>
  <c r="E12" i="29"/>
  <c r="E13" i="29"/>
  <c r="E14" i="29"/>
  <c r="E15" i="29"/>
  <c r="E16" i="29"/>
  <c r="E17" i="29"/>
  <c r="E18" i="29"/>
  <c r="E19" i="29"/>
  <c r="E20" i="29"/>
  <c r="E22" i="29"/>
  <c r="E23" i="29"/>
  <c r="E24" i="29"/>
  <c r="E25" i="29"/>
  <c r="E26" i="29"/>
  <c r="E27" i="29"/>
  <c r="E28" i="29"/>
  <c r="E29" i="29"/>
  <c r="E30" i="29"/>
  <c r="E31" i="29"/>
  <c r="E32" i="29"/>
  <c r="E33" i="29"/>
  <c r="E4" i="29"/>
  <c r="G91" i="1" l="1"/>
  <c r="H91" i="1"/>
  <c r="G92" i="1"/>
  <c r="H92" i="1"/>
  <c r="G93" i="1"/>
  <c r="H93" i="1"/>
  <c r="G94" i="1"/>
  <c r="H94" i="1"/>
  <c r="G95" i="1"/>
  <c r="H95" i="1"/>
  <c r="G96" i="1"/>
  <c r="H96" i="1"/>
  <c r="G97" i="1"/>
  <c r="H97" i="1"/>
  <c r="H90" i="1"/>
  <c r="G90" i="1"/>
  <c r="G53" i="1"/>
  <c r="H53" i="1"/>
  <c r="G54" i="1"/>
  <c r="H54" i="1"/>
  <c r="G55" i="1"/>
  <c r="H55" i="1"/>
  <c r="G56" i="1"/>
  <c r="H56" i="1"/>
  <c r="G57" i="1"/>
  <c r="H57" i="1"/>
  <c r="G58" i="1"/>
  <c r="H58" i="1"/>
  <c r="G59" i="1"/>
  <c r="H59" i="1"/>
  <c r="G60" i="1"/>
  <c r="H60" i="1"/>
  <c r="G61" i="1"/>
  <c r="H61" i="1"/>
  <c r="G62" i="1"/>
  <c r="H62" i="1"/>
  <c r="G63" i="1"/>
  <c r="H63" i="1"/>
  <c r="G64" i="1"/>
  <c r="H64" i="1"/>
  <c r="G65" i="1"/>
  <c r="H65" i="1"/>
  <c r="G66" i="1"/>
  <c r="H66" i="1"/>
  <c r="G67" i="1"/>
  <c r="H67" i="1"/>
  <c r="G68" i="1"/>
  <c r="H68" i="1"/>
  <c r="G69" i="1"/>
  <c r="H69" i="1"/>
  <c r="G70" i="1"/>
  <c r="H70" i="1"/>
  <c r="G71" i="1"/>
  <c r="H71" i="1"/>
  <c r="G72" i="1"/>
  <c r="H72" i="1"/>
  <c r="G73" i="1"/>
  <c r="H73" i="1"/>
  <c r="G74" i="1"/>
  <c r="H74" i="1"/>
  <c r="G75" i="1"/>
  <c r="H75" i="1"/>
  <c r="G76" i="1"/>
  <c r="H76" i="1"/>
  <c r="G77" i="1"/>
  <c r="H77" i="1"/>
  <c r="G78" i="1"/>
  <c r="H78" i="1"/>
  <c r="G79" i="1"/>
  <c r="H79" i="1"/>
  <c r="G80" i="1"/>
  <c r="H80" i="1"/>
  <c r="G81" i="1"/>
  <c r="H81" i="1"/>
  <c r="G82" i="1"/>
  <c r="H82" i="1"/>
  <c r="G83" i="1"/>
  <c r="H83" i="1"/>
  <c r="G84" i="1"/>
  <c r="H84" i="1"/>
  <c r="G85" i="1"/>
  <c r="H85" i="1"/>
  <c r="G86" i="1"/>
  <c r="H86" i="1"/>
  <c r="G87" i="1"/>
  <c r="H87" i="1"/>
  <c r="G88" i="1"/>
  <c r="H88" i="1"/>
  <c r="H52" i="1"/>
  <c r="G52" i="1"/>
  <c r="H51" i="1"/>
  <c r="G51" i="1"/>
  <c r="H50" i="1"/>
  <c r="G50" i="1"/>
  <c r="H49" i="1"/>
  <c r="G49" i="1"/>
  <c r="H48" i="1"/>
  <c r="G48" i="1"/>
  <c r="H47" i="1"/>
  <c r="G47" i="1"/>
  <c r="H46" i="1"/>
  <c r="G46" i="1"/>
  <c r="H45" i="1"/>
  <c r="G45" i="1"/>
  <c r="H44" i="1"/>
  <c r="G44" i="1"/>
  <c r="H43" i="1"/>
  <c r="G43" i="1"/>
  <c r="H42" i="1"/>
  <c r="G42" i="1"/>
  <c r="H41" i="1"/>
  <c r="G41" i="1"/>
  <c r="H40" i="1"/>
  <c r="G40" i="1"/>
  <c r="H39" i="1"/>
  <c r="G39" i="1"/>
  <c r="H38" i="1"/>
  <c r="G38" i="1"/>
  <c r="H37" i="1"/>
  <c r="G37" i="1"/>
  <c r="H36" i="1"/>
  <c r="G36" i="1"/>
  <c r="G31" i="1"/>
  <c r="H31" i="1"/>
  <c r="G32" i="1"/>
  <c r="H32" i="1"/>
  <c r="G33" i="1"/>
  <c r="H33" i="1"/>
  <c r="G34" i="1"/>
  <c r="H34" i="1"/>
  <c r="H30" i="1"/>
  <c r="G30" i="1"/>
  <c r="H29" i="1"/>
  <c r="G29" i="1"/>
  <c r="H28" i="1"/>
  <c r="G28" i="1"/>
  <c r="H27" i="1"/>
  <c r="G27" i="1"/>
  <c r="H26" i="1"/>
  <c r="G26" i="1"/>
  <c r="H25" i="1"/>
  <c r="G25" i="1"/>
  <c r="H24" i="1"/>
  <c r="G24" i="1"/>
  <c r="H23" i="1"/>
  <c r="G23" i="1"/>
  <c r="H22" i="1"/>
  <c r="G22" i="1"/>
  <c r="H21" i="1"/>
  <c r="G21" i="1"/>
  <c r="H20" i="1"/>
  <c r="G20" i="1"/>
  <c r="H19" i="1"/>
  <c r="G19" i="1"/>
  <c r="H18" i="1"/>
  <c r="G18" i="1"/>
  <c r="H5" i="1"/>
  <c r="H6" i="1"/>
  <c r="H7" i="1"/>
  <c r="H8" i="1"/>
  <c r="H9" i="1"/>
  <c r="H10" i="1"/>
  <c r="H11" i="1"/>
  <c r="H12" i="1"/>
  <c r="H13" i="1"/>
  <c r="H14" i="1"/>
  <c r="H15" i="1"/>
  <c r="H16" i="1"/>
  <c r="H4" i="1"/>
  <c r="G5" i="1"/>
  <c r="G6" i="1"/>
  <c r="G7" i="1"/>
  <c r="G8" i="1"/>
  <c r="G9" i="1"/>
  <c r="G10" i="1"/>
  <c r="G11" i="1"/>
  <c r="G12" i="1"/>
  <c r="G13" i="1"/>
  <c r="G14" i="1"/>
  <c r="G15" i="1"/>
  <c r="G16" i="1"/>
  <c r="G4" i="1"/>
  <c r="G39" i="24"/>
  <c r="H39" i="24"/>
  <c r="I39" i="24"/>
  <c r="H5" i="24"/>
  <c r="H6" i="24"/>
  <c r="H7" i="24"/>
  <c r="H8" i="24"/>
  <c r="H9" i="24"/>
  <c r="H10" i="24"/>
  <c r="H11" i="24"/>
  <c r="H12" i="24"/>
  <c r="H13" i="24"/>
  <c r="H15" i="24"/>
  <c r="H16" i="24"/>
  <c r="H17" i="24"/>
  <c r="H18" i="24"/>
  <c r="H19" i="24"/>
  <c r="H20" i="24"/>
  <c r="H21" i="24"/>
  <c r="H22" i="24"/>
  <c r="H23" i="24"/>
  <c r="H24" i="24"/>
  <c r="H25" i="24"/>
  <c r="H27" i="24"/>
  <c r="H28" i="24"/>
  <c r="H30" i="24"/>
  <c r="H31" i="24"/>
  <c r="H33" i="24"/>
  <c r="H34" i="24"/>
  <c r="H35" i="24"/>
  <c r="H36" i="24"/>
  <c r="H37" i="24"/>
  <c r="H38" i="24"/>
  <c r="H40" i="24"/>
  <c r="H41" i="24"/>
  <c r="H42" i="24"/>
  <c r="H43" i="24"/>
  <c r="H44" i="24"/>
  <c r="H45" i="24"/>
  <c r="H46" i="24"/>
  <c r="H47" i="24"/>
  <c r="H4" i="24"/>
  <c r="G14" i="24"/>
  <c r="G15" i="24"/>
  <c r="G16" i="24"/>
  <c r="G17" i="24"/>
  <c r="G18" i="24"/>
  <c r="G19" i="24"/>
  <c r="G20" i="24"/>
  <c r="G21" i="24"/>
  <c r="G22" i="24"/>
  <c r="G23" i="24"/>
  <c r="G24" i="24"/>
  <c r="G25" i="24"/>
  <c r="G27" i="24"/>
  <c r="G28" i="24"/>
  <c r="G30" i="24"/>
  <c r="G31" i="24"/>
  <c r="G33" i="24"/>
  <c r="G34" i="24"/>
  <c r="G35" i="24"/>
  <c r="G36" i="24"/>
  <c r="G37" i="24"/>
  <c r="G38" i="24"/>
  <c r="G40" i="24"/>
  <c r="G41" i="24"/>
  <c r="G42" i="24"/>
  <c r="G43" i="24"/>
  <c r="G44" i="24"/>
  <c r="G45" i="24"/>
  <c r="G46" i="24"/>
  <c r="G47" i="24"/>
  <c r="G5" i="24"/>
  <c r="G6" i="24"/>
  <c r="G7" i="24"/>
  <c r="G8" i="24"/>
  <c r="G9" i="24"/>
  <c r="G10" i="24"/>
  <c r="G11" i="24"/>
  <c r="G12" i="24"/>
  <c r="G13" i="24"/>
  <c r="G4" i="24"/>
  <c r="I35" i="24"/>
  <c r="I36" i="24"/>
  <c r="I37" i="24"/>
  <c r="I38" i="24"/>
  <c r="I40" i="24"/>
  <c r="I41" i="24"/>
  <c r="I42" i="24"/>
  <c r="I43" i="24"/>
  <c r="I44" i="24"/>
  <c r="I45" i="24"/>
  <c r="I46" i="24"/>
  <c r="I47" i="24"/>
  <c r="I34" i="24"/>
  <c r="I33" i="24"/>
  <c r="I31" i="24"/>
  <c r="I30" i="24"/>
  <c r="I28" i="24"/>
  <c r="I27" i="24"/>
  <c r="I5" i="24"/>
  <c r="I6" i="24"/>
  <c r="I7" i="24"/>
  <c r="I8" i="24"/>
  <c r="I9" i="24"/>
  <c r="I10" i="24"/>
  <c r="I11" i="24"/>
  <c r="I12" i="24"/>
  <c r="I13" i="24"/>
  <c r="I14" i="24"/>
  <c r="I15" i="24"/>
  <c r="I16" i="24"/>
  <c r="I17" i="24"/>
  <c r="I18" i="24"/>
  <c r="I19" i="24"/>
  <c r="I20" i="24"/>
  <c r="I21" i="24"/>
  <c r="I22" i="24"/>
  <c r="I23" i="24"/>
  <c r="I24" i="24"/>
  <c r="I25" i="24"/>
  <c r="I4" i="24"/>
  <c r="F33" i="29" l="1"/>
  <c r="F32" i="29"/>
  <c r="F31" i="29"/>
  <c r="F30" i="29"/>
  <c r="F29" i="29"/>
  <c r="F28" i="29"/>
  <c r="F27" i="29"/>
  <c r="F26" i="29"/>
  <c r="F25" i="29"/>
  <c r="F24" i="29"/>
  <c r="F23" i="29"/>
  <c r="F22" i="29"/>
  <c r="F5" i="29"/>
  <c r="F6" i="29"/>
  <c r="F7" i="29"/>
  <c r="F8" i="29"/>
  <c r="F9" i="29"/>
  <c r="F10" i="29"/>
  <c r="F11" i="29"/>
  <c r="F12" i="29"/>
  <c r="F13" i="29"/>
  <c r="F14" i="29"/>
  <c r="F15" i="29"/>
  <c r="F16" i="29"/>
  <c r="F17" i="29"/>
  <c r="F18" i="29"/>
  <c r="F19" i="29"/>
  <c r="F20" i="29"/>
  <c r="F4" i="29"/>
  <c r="F4" i="5" l="1"/>
  <c r="F5" i="5"/>
  <c r="F6" i="5"/>
  <c r="F7" i="5"/>
  <c r="F8" i="5"/>
  <c r="F9" i="5"/>
  <c r="F10" i="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875D9D2-663E-4E26-9297-2CB127436D86}" keepAlive="1" name="Query - 160-969D_d98Mo" description="Connection to the '160-969D_d98Mo' query in the workbook." type="5" refreshedVersion="6" background="1">
    <dbPr connection="Provider=Microsoft.Mashup.OleDb.1;Data Source=$Workbook$;Location=160-969D_d98Mo;Extended Properties=&quot;&quot;" command="SELECT * FROM [160-969D_d98Mo]"/>
  </connection>
  <connection id="2" xr16:uid="{D8ED079D-0DDA-48F5-B022-2C13C6199F27}" keepAlive="1" name="Query - Table003 (Page 4)" description="Connection to the 'Table003 (Page 4)' query in the workbook." type="5" refreshedVersion="6" background="1">
    <dbPr connection="Provider=Microsoft.Mashup.OleDb.1;Data Source=$Workbook$;Location=&quot;Table003 (Page 4)&quot;;Extended Properties=&quot;&quot;" command="SELECT * FROM [Table003 (Page 4)]"/>
  </connection>
  <connection id="3" xr16:uid="{E49A3BFB-F649-4413-87BB-9C8A0D526F27}" keepAlive="1" name="Query - Table004 (Page 5)" description="Connection to the 'Table004 (Page 5)' query in the workbook." type="5" refreshedVersion="6" background="1">
    <dbPr connection="Provider=Microsoft.Mashup.OleDb.1;Data Source=$Workbook$;Location=&quot;Table004 (Page 5)&quot;;Extended Properties=&quot;&quot;" command="SELECT * FROM [Table004 (Page 5)]"/>
  </connection>
  <connection id="4" xr16:uid="{2DED3C68-A372-4C6B-90B0-652C96A95322}" keepAlive="1" name="Query - Table008 (Page 5)" description="Connection to the 'Table008 (Page 5)' query in the workbook." type="5" refreshedVersion="6" background="1">
    <dbPr connection="Provider=Microsoft.Mashup.OleDb.1;Data Source=$Workbook$;Location=&quot;Table008 (Page 5)&quot;;Extended Properties=&quot;&quot;" command="SELECT * FROM [Table008 (Page 5)]"/>
  </connection>
  <connection id="5" xr16:uid="{827254DF-39FE-423D-B531-9A85203C0587}" keepAlive="1" name="Query - Table010 (Page 6)" description="Connection to the 'Table010 (Page 6)' query in the workbook." type="5" refreshedVersion="6" background="1">
    <dbPr connection="Provider=Microsoft.Mashup.OleDb.1;Data Source=$Workbook$;Location=&quot;Table010 (Page 6)&quot;;Extended Properties=&quot;&quot;" command="SELECT * FROM [Table010 (Page 6)]"/>
  </connection>
  <connection id="6" xr16:uid="{CCCE5A36-B6F0-415F-A372-68CCB0550DF7}" keepAlive="1" name="Query - Table018 (Page 6)" description="Connection to the 'Table018 (Page 6)' query in the workbook." type="5" refreshedVersion="6" background="1">
    <dbPr connection="Provider=Microsoft.Mashup.OleDb.1;Data Source=$Workbook$;Location=&quot;Table018 (Page 6)&quot;;Extended Properties=&quot;&quot;" command="SELECT * FROM [Table018 (Page 6)]"/>
  </connection>
  <connection id="7" xr16:uid="{0E10B85D-355F-4AF6-AD12-648EBA57E84F}" keepAlive="1" name="Query - Table019 (Page 4)" description="Connection to the 'Table019 (Page 4)' query in the workbook." type="5" refreshedVersion="6" background="1">
    <dbPr connection="Provider=Microsoft.Mashup.OleDb.1;Data Source=$Workbook$;Location=&quot;Table019 (Page 4)&quot;;Extended Properties=&quot;&quot;" command="SELECT * FROM [Table019 (Page 4)]"/>
  </connection>
  <connection id="8" xr16:uid="{9D728334-1D45-4E7D-9369-44589875BFA1}" keepAlive="1" name="Query - Table019 (Page 4) (2)" description="Connection to the 'Table019 (Page 4) (2)' query in the workbook." type="5" refreshedVersion="6" background="1" saveData="1">
    <dbPr connection="Provider=Microsoft.Mashup.OleDb.1;Data Source=$Workbook$;Location=&quot;Table019 (Page 4) (2)&quot;;Extended Properties=&quot;&quot;" command="SELECT * FROM [Table019 (Page 4) (2)]"/>
  </connection>
  <connection id="9" xr16:uid="{14C3F824-6C78-41BC-A4EC-3CD00EAEDF11}" keepAlive="1" name="Query - Table020 (Page 7)" description="Connection to the 'Table020 (Page 7)' query in the workbook." type="5" refreshedVersion="6" background="1">
    <dbPr connection="Provider=Microsoft.Mashup.OleDb.1;Data Source=$Workbook$;Location=&quot;Table020 (Page 7)&quot;;Extended Properties=&quot;&quot;" command="SELECT * FROM [Table020 (Page 7)]"/>
  </connection>
  <connection id="10" xr16:uid="{F75F3118-911A-4217-9795-D0B8E732D672}" keepAlive="1" name="Query - Table022 (Page 5)" description="Connection to the 'Table022 (Page 5)' query in the workbook." type="5" refreshedVersion="6" background="1">
    <dbPr connection="Provider=Microsoft.Mashup.OleDb.1;Data Source=$Workbook$;Location=&quot;Table022 (Page 5)&quot;;Extended Properties=&quot;&quot;" command="SELECT * FROM [Table022 (Page 5)]"/>
  </connection>
  <connection id="11" xr16:uid="{00EB0708-9D30-4697-9C3A-78137000D974}" keepAlive="1" name="Query - Table022 (Page 7)" description="Connection to the 'Table022 (Page 7)' query in the workbook." type="5" refreshedVersion="6" background="1">
    <dbPr connection="Provider=Microsoft.Mashup.OleDb.1;Data Source=$Workbook$;Location=&quot;Table022 (Page 7)&quot;;Extended Properties=&quot;&quot;" command="SELECT * FROM [Table022 (Page 7)]"/>
  </connection>
</connections>
</file>

<file path=xl/sharedStrings.xml><?xml version="1.0" encoding="utf-8"?>
<sst xmlns="http://schemas.openxmlformats.org/spreadsheetml/2006/main" count="1781" uniqueCount="583">
  <si>
    <t>Sample No.</t>
  </si>
  <si>
    <t>Member</t>
  </si>
  <si>
    <t>Strat. Height</t>
  </si>
  <si>
    <r>
      <t>Fe</t>
    </r>
    <r>
      <rPr>
        <b/>
        <vertAlign val="subscript"/>
        <sz val="10"/>
        <rFont val="Arial"/>
        <family val="2"/>
      </rPr>
      <t>HR</t>
    </r>
    <r>
      <rPr>
        <b/>
        <sz val="10"/>
        <rFont val="Arial"/>
        <family val="2"/>
      </rPr>
      <t>/Fe</t>
    </r>
    <r>
      <rPr>
        <b/>
        <vertAlign val="subscript"/>
        <sz val="10"/>
        <rFont val="Arial"/>
        <family val="2"/>
      </rPr>
      <t>T</t>
    </r>
  </si>
  <si>
    <r>
      <t>Fe</t>
    </r>
    <r>
      <rPr>
        <b/>
        <vertAlign val="subscript"/>
        <sz val="10"/>
        <rFont val="Arial"/>
        <family val="2"/>
      </rPr>
      <t>Pyrite</t>
    </r>
    <r>
      <rPr>
        <b/>
        <sz val="10"/>
        <rFont val="Arial"/>
        <family val="2"/>
      </rPr>
      <t>/Fe</t>
    </r>
    <r>
      <rPr>
        <b/>
        <vertAlign val="subscript"/>
        <sz val="10"/>
        <rFont val="Arial"/>
        <family val="2"/>
      </rPr>
      <t>HR</t>
    </r>
  </si>
  <si>
    <t>Al</t>
  </si>
  <si>
    <t>V</t>
  </si>
  <si>
    <t>Mo</t>
  </si>
  <si>
    <t>2SD</t>
  </si>
  <si>
    <t>(m)</t>
  </si>
  <si>
    <t>(Wt %)</t>
  </si>
  <si>
    <t>(ppm)</t>
  </si>
  <si>
    <t xml:space="preserve">Rongxi section, Hunan Province, China </t>
  </si>
  <si>
    <t>RX09-4.5</t>
  </si>
  <si>
    <t>II</t>
  </si>
  <si>
    <t>RX09-4.8</t>
  </si>
  <si>
    <t>RX09-5.0</t>
  </si>
  <si>
    <t>RX09-5.2</t>
  </si>
  <si>
    <t>RX09-7.3</t>
  </si>
  <si>
    <t>RX09-56.5</t>
  </si>
  <si>
    <t>IV</t>
  </si>
  <si>
    <t>RX09-57.6</t>
  </si>
  <si>
    <t>RX09-58.0</t>
  </si>
  <si>
    <t>RX09-58.8</t>
  </si>
  <si>
    <t>RX09-59.5</t>
  </si>
  <si>
    <t>RX09-60.2</t>
  </si>
  <si>
    <t>RX09-61.2</t>
  </si>
  <si>
    <t>RX09-62.5</t>
  </si>
  <si>
    <t xml:space="preserve">Taoying section, Guizou Province, China </t>
  </si>
  <si>
    <t>TY09-7.9</t>
  </si>
  <si>
    <t>TY09-9.4</t>
  </si>
  <si>
    <t>TY09-10.2</t>
  </si>
  <si>
    <t>TY09-10.4</t>
  </si>
  <si>
    <t>TY09-11.0</t>
  </si>
  <si>
    <t>TY09-13.8</t>
  </si>
  <si>
    <t>TY09-15.1</t>
  </si>
  <si>
    <t>TY09-15.5</t>
  </si>
  <si>
    <t>TY09-16.3</t>
  </si>
  <si>
    <t>TY09-16.5</t>
  </si>
  <si>
    <t>TY09-17.5</t>
  </si>
  <si>
    <t>III</t>
  </si>
  <si>
    <t>TY09-34.8</t>
  </si>
  <si>
    <t>TY09-35.4</t>
  </si>
  <si>
    <t>TY09-35.9</t>
  </si>
  <si>
    <t>TY09-36.3</t>
  </si>
  <si>
    <t>TY09-40.0</t>
  </si>
  <si>
    <t>TY09-55.0</t>
  </si>
  <si>
    <t xml:space="preserve">Wuhe section, Guizou Province, China </t>
  </si>
  <si>
    <t>WH09-3.2</t>
  </si>
  <si>
    <t>WH09-3.7</t>
  </si>
  <si>
    <t>WH09-4</t>
  </si>
  <si>
    <t>WH09-4.3</t>
  </si>
  <si>
    <t>WH09-4.6</t>
  </si>
  <si>
    <t>WH09-4.8</t>
  </si>
  <si>
    <t>WH09-5.0</t>
  </si>
  <si>
    <t>WH09-5.6</t>
  </si>
  <si>
    <t>WH09-6.0</t>
  </si>
  <si>
    <t>WH09-6.8</t>
  </si>
  <si>
    <t>WH09-7.0</t>
  </si>
  <si>
    <t>WH09-8.6</t>
  </si>
  <si>
    <t>WH09-9.4</t>
  </si>
  <si>
    <t>WH09-11.6</t>
  </si>
  <si>
    <t>WH09-13.7</t>
  </si>
  <si>
    <t>WH09-24.1</t>
  </si>
  <si>
    <t>WH09-26.0</t>
  </si>
  <si>
    <t>WH09-29.0</t>
  </si>
  <si>
    <t>WH09-38.5</t>
  </si>
  <si>
    <t>WH09-41.1</t>
  </si>
  <si>
    <t>WH09-44.3</t>
  </si>
  <si>
    <t>WH09-47.5</t>
  </si>
  <si>
    <t>WH09-50.1</t>
  </si>
  <si>
    <t>WH09-53.4</t>
  </si>
  <si>
    <t>WH09-60.7</t>
  </si>
  <si>
    <t>WH09-63.1</t>
  </si>
  <si>
    <t>WH09-63.9</t>
  </si>
  <si>
    <t>WH09-64.5</t>
  </si>
  <si>
    <t>WH09-66.3</t>
  </si>
  <si>
    <t>WH09-66.8</t>
  </si>
  <si>
    <t>WH09-81.9</t>
  </si>
  <si>
    <t>WH09-83.7</t>
  </si>
  <si>
    <t>WH09-85.7</t>
  </si>
  <si>
    <t>WH09-86.6</t>
  </si>
  <si>
    <t>WH09-88.3</t>
  </si>
  <si>
    <t>WH09-89.2</t>
  </si>
  <si>
    <t>WH09-90.7</t>
  </si>
  <si>
    <t>WH09-93.0</t>
  </si>
  <si>
    <t>WH09-96.3</t>
  </si>
  <si>
    <t>WH09-99.6</t>
  </si>
  <si>
    <t>WH09-100.4</t>
  </si>
  <si>
    <t>WH09-101.2</t>
  </si>
  <si>
    <t>WH09-102.4</t>
  </si>
  <si>
    <t>WH09-103.3</t>
  </si>
  <si>
    <t>WH09-104.1</t>
  </si>
  <si>
    <t>WH09-105.3</t>
  </si>
  <si>
    <t>WH09-107.4</t>
  </si>
  <si>
    <t>WH09-110.7</t>
  </si>
  <si>
    <t>WH09-115.3</t>
  </si>
  <si>
    <t>WH09-115.5</t>
  </si>
  <si>
    <t>WH09-115.9</t>
  </si>
  <si>
    <t>WH09-116.8</t>
  </si>
  <si>
    <t>WH09-120.0</t>
  </si>
  <si>
    <t>Yuanjia section, Hunan Province, China</t>
  </si>
  <si>
    <t>WHH-5.6</t>
  </si>
  <si>
    <t>WHH-5.7</t>
  </si>
  <si>
    <t>WHH-6.3</t>
  </si>
  <si>
    <t>WHH-6.4</t>
  </si>
  <si>
    <t>WHH-6.8</t>
  </si>
  <si>
    <t>WHH-6.9</t>
  </si>
  <si>
    <t>WHH-7.4</t>
  </si>
  <si>
    <t>WHH-7.6</t>
  </si>
  <si>
    <t>U</t>
  </si>
  <si>
    <t>Re</t>
  </si>
  <si>
    <t>m</t>
  </si>
  <si>
    <t>ppm</t>
  </si>
  <si>
    <t>TOC</t>
  </si>
  <si>
    <t>(‰)</t>
  </si>
  <si>
    <t>(wt%)</t>
  </si>
  <si>
    <t>2σ</t>
  </si>
  <si>
    <t>n</t>
  </si>
  <si>
    <t>Depth</t>
  </si>
  <si>
    <t>Sample</t>
  </si>
  <si>
    <t>Height</t>
  </si>
  <si>
    <t>KPZ-1</t>
  </si>
  <si>
    <t>KPZ-2</t>
  </si>
  <si>
    <t>KPZ-3</t>
  </si>
  <si>
    <t>KPZ-4</t>
  </si>
  <si>
    <t>KPZ-5</t>
  </si>
  <si>
    <t>KPZ-6</t>
  </si>
  <si>
    <t>KPZ-7</t>
  </si>
  <si>
    <t>KPW6</t>
  </si>
  <si>
    <t>KPW4</t>
  </si>
  <si>
    <t>KPW5</t>
  </si>
  <si>
    <t>KPW3</t>
  </si>
  <si>
    <t>KPW2</t>
  </si>
  <si>
    <t>KPW1</t>
  </si>
  <si>
    <t>KPR2</t>
  </si>
  <si>
    <t>KPR6</t>
  </si>
  <si>
    <t>KPR8</t>
  </si>
  <si>
    <t>KPR11</t>
  </si>
  <si>
    <t>KPR14</t>
  </si>
  <si>
    <t>KPR17</t>
  </si>
  <si>
    <t>KPP11</t>
  </si>
  <si>
    <t>KPP8</t>
  </si>
  <si>
    <t>KPP4</t>
  </si>
  <si>
    <t>KP21</t>
  </si>
  <si>
    <t>KP20</t>
  </si>
  <si>
    <t>KP18</t>
  </si>
  <si>
    <t>KP15</t>
  </si>
  <si>
    <t>KP10</t>
  </si>
  <si>
    <t>KP12</t>
  </si>
  <si>
    <t>KP9</t>
  </si>
  <si>
    <t>KP8</t>
  </si>
  <si>
    <t>KP7</t>
  </si>
  <si>
    <t>KP6</t>
  </si>
  <si>
    <t>KP5</t>
  </si>
  <si>
    <t>KP4</t>
  </si>
  <si>
    <t>KP3</t>
  </si>
  <si>
    <t>KP2</t>
  </si>
  <si>
    <t>KP11</t>
  </si>
  <si>
    <t>KP1</t>
  </si>
  <si>
    <t>2SE</t>
  </si>
  <si>
    <t>70-71</t>
  </si>
  <si>
    <t>71-72</t>
  </si>
  <si>
    <t>72-73</t>
  </si>
  <si>
    <t>76-77</t>
  </si>
  <si>
    <t>78-79</t>
  </si>
  <si>
    <t>84-85</t>
  </si>
  <si>
    <t>85-86</t>
  </si>
  <si>
    <t>86-87</t>
  </si>
  <si>
    <t>87-88</t>
  </si>
  <si>
    <t>90-91</t>
  </si>
  <si>
    <t>93-94</t>
  </si>
  <si>
    <t>94-95</t>
  </si>
  <si>
    <t>96-97</t>
  </si>
  <si>
    <t>97-98</t>
  </si>
  <si>
    <t>101-102</t>
  </si>
  <si>
    <t>106-107</t>
  </si>
  <si>
    <t>107-108</t>
  </si>
  <si>
    <t>108-109</t>
  </si>
  <si>
    <t>109-110</t>
  </si>
  <si>
    <t>***Data from Emeis et al. 1998</t>
  </si>
  <si>
    <t>160-969D-4H-2,131</t>
  </si>
  <si>
    <t>160-969D-4H-2,59</t>
  </si>
  <si>
    <t>160-969D-4H-2,61</t>
  </si>
  <si>
    <t>160-969D-5H-1,50</t>
  </si>
  <si>
    <t>160-969D-5H-3,100</t>
  </si>
  <si>
    <t>Re/Mo</t>
  </si>
  <si>
    <t>160-969D-4H-2,40</t>
  </si>
  <si>
    <t>160-969D-4H-2,51</t>
  </si>
  <si>
    <t>160-969D-4H-2,54</t>
  </si>
  <si>
    <t>160-969D-4H-2,56</t>
  </si>
  <si>
    <t>160-969D-4H-2,64</t>
  </si>
  <si>
    <t>160-969D-4H-2,66</t>
  </si>
  <si>
    <t>160-969D-4H-2,68</t>
  </si>
  <si>
    <t>160-969D-4H-2,70</t>
  </si>
  <si>
    <t>160-969D-4H-2,74</t>
  </si>
  <si>
    <t>160-969D-4H-2,78</t>
  </si>
  <si>
    <t>160-969D-4H-2,80</t>
  </si>
  <si>
    <t>160-969D-4H-2,84</t>
  </si>
  <si>
    <t>160-969D-4H-2,88</t>
  </si>
  <si>
    <t>160-969D-4H-2,90</t>
  </si>
  <si>
    <t>160-969D-4H-2,94</t>
  </si>
  <si>
    <t>160-969D-4H-2,98</t>
  </si>
  <si>
    <t>160-969D-4H-3,20</t>
  </si>
  <si>
    <t>160-969D-4H-3,55</t>
  </si>
  <si>
    <t>160-969D-4H-3,90</t>
  </si>
  <si>
    <t>160-969D-4H-4,27</t>
  </si>
  <si>
    <t>160-969D-4H-4,65</t>
  </si>
  <si>
    <t>160-969D-4H-4,90</t>
  </si>
  <si>
    <t>160-969D-4H-4,120</t>
  </si>
  <si>
    <t>160-969D-4H-5,95</t>
  </si>
  <si>
    <t>160-969D-5H-1,60</t>
  </si>
  <si>
    <t>160-969D-5H-1,100</t>
  </si>
  <si>
    <t>160-969D-5H-2,99</t>
  </si>
  <si>
    <t>160-969D-5H-2,133</t>
  </si>
  <si>
    <t>160-969D-5H-3,49</t>
  </si>
  <si>
    <t>160-969D-5H-3,64</t>
  </si>
  <si>
    <t>160-969D-5H-3,128</t>
  </si>
  <si>
    <t>160-969D-5H-4,20</t>
  </si>
  <si>
    <t>Lithology</t>
  </si>
  <si>
    <t>Ammonite Zone</t>
  </si>
  <si>
    <t>UM</t>
  </si>
  <si>
    <t>H73</t>
  </si>
  <si>
    <t>H67</t>
  </si>
  <si>
    <t>H66</t>
  </si>
  <si>
    <t>H63</t>
  </si>
  <si>
    <t>H59</t>
  </si>
  <si>
    <t>LM</t>
  </si>
  <si>
    <t>H54</t>
  </si>
  <si>
    <t>H52</t>
  </si>
  <si>
    <t>H50</t>
  </si>
  <si>
    <t>H49</t>
  </si>
  <si>
    <t>H47</t>
  </si>
  <si>
    <t>H45</t>
  </si>
  <si>
    <t>H44</t>
  </si>
  <si>
    <t>H43</t>
  </si>
  <si>
    <t>H42</t>
  </si>
  <si>
    <t>YB45</t>
  </si>
  <si>
    <t>YB42</t>
  </si>
  <si>
    <t>YB40</t>
  </si>
  <si>
    <t>YB32</t>
  </si>
  <si>
    <t>YB28</t>
  </si>
  <si>
    <t>YB21</t>
  </si>
  <si>
    <t>YB18</t>
  </si>
  <si>
    <t>YB17</t>
  </si>
  <si>
    <t>YB14</t>
  </si>
  <si>
    <t>YB11</t>
  </si>
  <si>
    <t>YB9</t>
  </si>
  <si>
    <t>YB5</t>
  </si>
  <si>
    <t>YB4</t>
  </si>
  <si>
    <t>YB3</t>
  </si>
  <si>
    <t>YB2</t>
  </si>
  <si>
    <t>WJ-O3g-9</t>
  </si>
  <si>
    <t>WJ-O-3</t>
  </si>
  <si>
    <t>WJ-O-7</t>
  </si>
  <si>
    <t>WJ-O-8</t>
  </si>
  <si>
    <t>WJ-O-9</t>
  </si>
  <si>
    <t>WJ-O-10</t>
  </si>
  <si>
    <t>WJ-O-11'</t>
  </si>
  <si>
    <t>WJ-O-13</t>
  </si>
  <si>
    <t>WJ-O-14</t>
  </si>
  <si>
    <t>WJ-O-15</t>
  </si>
  <si>
    <t>WJ-O-16</t>
  </si>
  <si>
    <t>WJ-O-17</t>
  </si>
  <si>
    <t>WJ-O-17'</t>
  </si>
  <si>
    <t>WJ-O-18</t>
  </si>
  <si>
    <t>WJ-O-19</t>
  </si>
  <si>
    <t>WJ-O-20</t>
  </si>
  <si>
    <t>WJ-O-21</t>
  </si>
  <si>
    <t>WJ-O-22</t>
  </si>
  <si>
    <t>WJ-O-23</t>
  </si>
  <si>
    <t>WJ-O-24</t>
  </si>
  <si>
    <t>Pgy-X-164</t>
  </si>
  <si>
    <t>Pgy-X-162</t>
  </si>
  <si>
    <t>Pgy-X-161</t>
  </si>
  <si>
    <t>Pgy-X-160</t>
  </si>
  <si>
    <t>Pgy-X-159</t>
  </si>
  <si>
    <t>Pgy-X-158</t>
  </si>
  <si>
    <t>Pgy-X-157</t>
  </si>
  <si>
    <t>Pgy-X-156</t>
  </si>
  <si>
    <t>Pgy-X-155-3</t>
  </si>
  <si>
    <t>Pgy-X-155-2</t>
  </si>
  <si>
    <t>Pgy-X-155-1</t>
  </si>
  <si>
    <t>Pgy-X-154-3</t>
  </si>
  <si>
    <t>Pgy-X-154-2</t>
  </si>
  <si>
    <t>Pgy-X-154-1</t>
  </si>
  <si>
    <t>Pgy-X-153-3</t>
  </si>
  <si>
    <t>Pgy-X-153-2</t>
  </si>
  <si>
    <t>Pgy-X-149-3</t>
  </si>
  <si>
    <t>Pgy-X-149-2</t>
  </si>
  <si>
    <t>Pgy-X-147-2</t>
  </si>
  <si>
    <t>Pgy-X-147-1</t>
  </si>
  <si>
    <t>Sample no.</t>
  </si>
  <si>
    <t>Solberga #1 - the Fjäcka Shale</t>
  </si>
  <si>
    <t>Stumsnäs #1 - the Fjäcka Shale</t>
  </si>
  <si>
    <t>Author(s)</t>
  </si>
  <si>
    <t>Year</t>
  </si>
  <si>
    <t>Journal</t>
  </si>
  <si>
    <t>Title</t>
  </si>
  <si>
    <t>Age</t>
  </si>
  <si>
    <t>Link</t>
  </si>
  <si>
    <t>Dickson et al</t>
  </si>
  <si>
    <t>GCA</t>
  </si>
  <si>
    <t>Late Cretaceous</t>
  </si>
  <si>
    <t>Ostrander et al</t>
  </si>
  <si>
    <t>Multiple negative molybdenum isotope excursions in the Doushantuo Formation (South China) fingerprint complex redox-related processes in the Ediacaran Nanhua Basin</t>
  </si>
  <si>
    <t>Ediacaran</t>
  </si>
  <si>
    <t>https://www.sciencedirect.com/science/article/pii/S0016703719304260</t>
  </si>
  <si>
    <t>Goldberg et al</t>
  </si>
  <si>
    <t>EPSL</t>
  </si>
  <si>
    <t>Molybdenum drawdown during Cretaceous Oceanic Anoxic Event 2</t>
  </si>
  <si>
    <t>https://www.sciencedirect.com/science/article/pii/S0012821X16300176</t>
  </si>
  <si>
    <t>(ppb)</t>
  </si>
  <si>
    <t>Westermann et al</t>
  </si>
  <si>
    <t>Heterogeneous oxygenation states in the Atlantic and Tethys oceans during Ocenic Anoxic Event 2</t>
  </si>
  <si>
    <t>https://www.sciencedirect.com/science/article/pii/S0012821X14004683</t>
  </si>
  <si>
    <t>2s</t>
  </si>
  <si>
    <r>
      <t>Fe</t>
    </r>
    <r>
      <rPr>
        <b/>
        <vertAlign val="subscript"/>
        <sz val="10"/>
        <color theme="1"/>
        <rFont val="Arial"/>
        <family val="2"/>
      </rPr>
      <t>HR</t>
    </r>
    <r>
      <rPr>
        <b/>
        <sz val="10"/>
        <color theme="1"/>
        <rFont val="Arial"/>
        <family val="2"/>
      </rPr>
      <t>/Fe</t>
    </r>
    <r>
      <rPr>
        <b/>
        <vertAlign val="subscript"/>
        <sz val="10"/>
        <color theme="1"/>
        <rFont val="Arial"/>
        <family val="2"/>
      </rPr>
      <t>T</t>
    </r>
  </si>
  <si>
    <r>
      <t>Fe</t>
    </r>
    <r>
      <rPr>
        <b/>
        <vertAlign val="subscript"/>
        <sz val="10"/>
        <color theme="1"/>
        <rFont val="Arial"/>
        <family val="2"/>
      </rPr>
      <t>py</t>
    </r>
    <r>
      <rPr>
        <b/>
        <sz val="10"/>
        <color theme="1"/>
        <rFont val="Arial"/>
        <family val="2"/>
      </rPr>
      <t>/Fe</t>
    </r>
    <r>
      <rPr>
        <b/>
        <vertAlign val="subscript"/>
        <sz val="10"/>
        <color theme="1"/>
        <rFont val="Arial"/>
        <family val="2"/>
      </rPr>
      <t>HR</t>
    </r>
  </si>
  <si>
    <r>
      <t>Fe</t>
    </r>
    <r>
      <rPr>
        <b/>
        <vertAlign val="subscript"/>
        <sz val="10"/>
        <color theme="1"/>
        <rFont val="Arial"/>
        <family val="2"/>
      </rPr>
      <t>py</t>
    </r>
    <r>
      <rPr>
        <b/>
        <sz val="10"/>
        <color theme="1"/>
        <rFont val="Arial"/>
        <family val="2"/>
      </rPr>
      <t>*/Fe</t>
    </r>
    <r>
      <rPr>
        <b/>
        <vertAlign val="subscript"/>
        <sz val="10"/>
        <color theme="1"/>
        <rFont val="Arial"/>
        <family val="2"/>
      </rPr>
      <t>HR</t>
    </r>
  </si>
  <si>
    <t>Scheiderich et al</t>
  </si>
  <si>
    <t>Pangaea</t>
  </si>
  <si>
    <t>Molybdenum and sulphur isotope ratios of early Pleistocene sapropels of ODP Hole 160-969D</t>
  </si>
  <si>
    <t>Early Pleistocene</t>
  </si>
  <si>
    <t>(%)</t>
  </si>
  <si>
    <t>δ98Mo</t>
  </si>
  <si>
    <t>https://doi.pangaea.de/10.1594/PANGAEA.780236</t>
  </si>
  <si>
    <t>Andersen et al</t>
  </si>
  <si>
    <t>A 10-fold decline in the deep Eastern Mediterranean thermohaline overturning circulation during the last interglacial period</t>
  </si>
  <si>
    <t>https://www.sciencedirect.com/science/article/pii/S0012821X18305508</t>
  </si>
  <si>
    <r>
      <t>δ</t>
    </r>
    <r>
      <rPr>
        <b/>
        <vertAlign val="superscript"/>
        <sz val="10"/>
        <rFont val="Arial"/>
        <family val="2"/>
      </rPr>
      <t>98</t>
    </r>
    <r>
      <rPr>
        <b/>
        <sz val="10"/>
        <rFont val="Arial"/>
        <family val="2"/>
      </rPr>
      <t>Mo</t>
    </r>
  </si>
  <si>
    <t>‰ NIST</t>
  </si>
  <si>
    <t>(ka BP)</t>
  </si>
  <si>
    <r>
      <t>δ</t>
    </r>
    <r>
      <rPr>
        <b/>
        <vertAlign val="superscript"/>
        <sz val="10"/>
        <color theme="1"/>
        <rFont val="Arial"/>
        <family val="2"/>
      </rPr>
      <t>98</t>
    </r>
    <r>
      <rPr>
        <b/>
        <sz val="10"/>
        <color theme="1"/>
        <rFont val="Arial"/>
        <family val="2"/>
      </rPr>
      <t>Mo</t>
    </r>
  </si>
  <si>
    <t>Cheng et al</t>
  </si>
  <si>
    <t>Marine Mo biogeochemistry in the context of dynamically euxinic mid-depth waters: A case study of the lower Cambrian Niutitang shales, South China</t>
  </si>
  <si>
    <t>Early Cambrian</t>
  </si>
  <si>
    <t>https://www.sciencedirect.com/science/article/pii/S0016703716301442</t>
  </si>
  <si>
    <t>(wt.%)</t>
  </si>
  <si>
    <t>Transient deep-water oxygenation in the early Cambrian Nanhua Basin, South China</t>
  </si>
  <si>
    <t>https://www.sciencedirect.com/science/article/pii/S0016703717302557</t>
  </si>
  <si>
    <t>(‰NIST)</t>
  </si>
  <si>
    <t>Unit II, lower Hetang Formation (Lantian section, South China) from Cheng et al (2017)</t>
  </si>
  <si>
    <t>Gordon et al</t>
  </si>
  <si>
    <t>https://pubs.geoscienceworld.org/gsa/geology/article-abstract/37/6/535/29997/When-do-black-shales-tell-molybdenum-isotope-tales?redirectedFrom=fulltext</t>
  </si>
  <si>
    <t>Devonian</t>
  </si>
  <si>
    <t>Geology</t>
  </si>
  <si>
    <t>When do black shales tell molybdenum isotope tales?</t>
  </si>
  <si>
    <t>Oatka Formation</t>
  </si>
  <si>
    <r>
      <t>Bulk δ</t>
    </r>
    <r>
      <rPr>
        <b/>
        <vertAlign val="superscript"/>
        <sz val="10"/>
        <color theme="1"/>
        <rFont val="Arial"/>
        <family val="2"/>
      </rPr>
      <t>98</t>
    </r>
    <r>
      <rPr>
        <b/>
        <sz val="10"/>
        <color theme="1"/>
        <rFont val="Arial"/>
        <family val="2"/>
      </rPr>
      <t>Mo</t>
    </r>
  </si>
  <si>
    <t>Kendall et al</t>
  </si>
  <si>
    <t>Inverse correlation between the molybdenum and uranium isotope compositions of Upper Devonian black shales caused by changes in local depositional conditions rather than global ocean redox variations</t>
  </si>
  <si>
    <t>https://www.sciencedirect.com/science/article/pii/S0016703720300387</t>
  </si>
  <si>
    <t>(μg/g)</t>
  </si>
  <si>
    <t>(‰ NIST)</t>
  </si>
  <si>
    <t>Kettle Point Formation Unit 4</t>
  </si>
  <si>
    <t>Kettle Point Formation Unit 3</t>
  </si>
  <si>
    <t>Kettle Point Formation Unit 2</t>
  </si>
  <si>
    <t>Kettle Point Formation Unit 1</t>
  </si>
  <si>
    <t>Zhou et al</t>
  </si>
  <si>
    <t>Chem Geol</t>
  </si>
  <si>
    <t>U/Mo ratios and d98Mo as local and global redox proxies during mass extinction events</t>
  </si>
  <si>
    <t>https://www.sciencedirect.com/science/article/pii/S0009254112001453</t>
  </si>
  <si>
    <t>Shangsi section (late Permian) Sichuan, South China</t>
  </si>
  <si>
    <t>Ordo-Sil-Perm</t>
  </si>
  <si>
    <r>
      <rPr>
        <b/>
        <sz val="10"/>
        <color theme="1"/>
        <rFont val="Calibri"/>
        <family val="2"/>
      </rPr>
      <t>(‰</t>
    </r>
    <r>
      <rPr>
        <b/>
        <sz val="10"/>
        <color theme="1"/>
        <rFont val="Arial"/>
        <family val="2"/>
      </rPr>
      <t>)</t>
    </r>
  </si>
  <si>
    <t>Pearce et al</t>
  </si>
  <si>
    <t>Paleo2</t>
  </si>
  <si>
    <t>Seawater redox variations during the deposition of the Kimmeridge Clay Formation, United Kingdom (Upper Jurassic): Evidence from molybdenum isotopes and trace metal ratios</t>
  </si>
  <si>
    <t>Late Jurassic</t>
  </si>
  <si>
    <t>https://agupubs.onlinelibrary.wiley.com/doi/full/10.1029/2010PA001963</t>
  </si>
  <si>
    <t>Bed</t>
  </si>
  <si>
    <t>Kpe 34</t>
  </si>
  <si>
    <t>Pe. pectinatus</t>
  </si>
  <si>
    <t>Kpe 27</t>
  </si>
  <si>
    <t>Kpe 23</t>
  </si>
  <si>
    <t>Kpe 19</t>
  </si>
  <si>
    <t>Kpe 13</t>
  </si>
  <si>
    <t>Kpe 8</t>
  </si>
  <si>
    <t>Kpe 4</t>
  </si>
  <si>
    <t>Khu 40</t>
  </si>
  <si>
    <t>Pe. hudlestoni</t>
  </si>
  <si>
    <t>Khu 34</t>
  </si>
  <si>
    <t>Khu 28</t>
  </si>
  <si>
    <t>Khu 26</t>
  </si>
  <si>
    <t>Khu 22</t>
  </si>
  <si>
    <t>Khu 21</t>
  </si>
  <si>
    <t>Khu 19</t>
  </si>
  <si>
    <t>Khu 18</t>
  </si>
  <si>
    <t>Khu 16</t>
  </si>
  <si>
    <t>Khu 15</t>
  </si>
  <si>
    <t>Khu 14</t>
  </si>
  <si>
    <t>Khu 12</t>
  </si>
  <si>
    <t>Khu 10</t>
  </si>
  <si>
    <t>Khu 8</t>
  </si>
  <si>
    <t>Kwh 28</t>
  </si>
  <si>
    <t>Pe. wheatleyensis</t>
  </si>
  <si>
    <t>Kwh 22</t>
  </si>
  <si>
    <t>Kwh 19</t>
  </si>
  <si>
    <t>Kwh 15</t>
  </si>
  <si>
    <t>Kwh 12</t>
  </si>
  <si>
    <t>Kwh 9</t>
  </si>
  <si>
    <t>Kwh 5</t>
  </si>
  <si>
    <t>Kwh 4</t>
  </si>
  <si>
    <t>Kwh 3</t>
  </si>
  <si>
    <t>Ksc 17</t>
  </si>
  <si>
    <t>Pe. scitulus</t>
  </si>
  <si>
    <t>Ksc 15</t>
  </si>
  <si>
    <t>Ksc 14</t>
  </si>
  <si>
    <t>Ksc 10</t>
  </si>
  <si>
    <t>Ksc 4</t>
  </si>
  <si>
    <t>Kel 19</t>
  </si>
  <si>
    <t>Pe. elegans</t>
  </si>
  <si>
    <t>Kel 7</t>
  </si>
  <si>
    <t>Kau 105</t>
  </si>
  <si>
    <t>A. autissiodorensis</t>
  </si>
  <si>
    <t>−0.85</t>
  </si>
  <si>
    <t>Kau 101</t>
  </si>
  <si>
    <t>−5.60</t>
  </si>
  <si>
    <t>(m above base)</t>
  </si>
  <si>
    <t>m (above datum)</t>
  </si>
  <si>
    <t>Dorset Coast section</t>
  </si>
  <si>
    <t>Lu et al</t>
  </si>
  <si>
    <t>Marine redox conditions during deposition of Late Ordovician and Early Silurian organic-rich mudrocks in the Siljan ring district, central Sweden</t>
  </si>
  <si>
    <t>Ordo-Sil</t>
  </si>
  <si>
    <t>https://www.sciencedirect.com/science/article/pii/S0009254117301407</t>
  </si>
  <si>
    <r>
      <t>Fe</t>
    </r>
    <r>
      <rPr>
        <b/>
        <vertAlign val="subscript"/>
        <sz val="10"/>
        <color theme="1"/>
        <rFont val="Arial"/>
        <family val="2"/>
      </rPr>
      <t>PY</t>
    </r>
    <r>
      <rPr>
        <b/>
        <sz val="10"/>
        <color theme="1"/>
        <rFont val="Arial"/>
        <family val="2"/>
      </rPr>
      <t>/Fe</t>
    </r>
    <r>
      <rPr>
        <b/>
        <vertAlign val="subscript"/>
        <sz val="10"/>
        <color theme="1"/>
        <rFont val="Arial"/>
        <family val="2"/>
      </rPr>
      <t>HR</t>
    </r>
  </si>
  <si>
    <t>Sci China</t>
  </si>
  <si>
    <t>A new paleoenvironmental index for anoxic events - Mo isotopes in black shales from Upper Yangtze marine sediments</t>
  </si>
  <si>
    <t>https://link.springer.com/content/pdf/10.1007/s11430-011-4188-z.pdf</t>
  </si>
  <si>
    <r>
      <t>δ</t>
    </r>
    <r>
      <rPr>
        <b/>
        <vertAlign val="superscript"/>
        <sz val="10"/>
        <color rgb="FF000000"/>
        <rFont val="Arial"/>
        <family val="2"/>
      </rPr>
      <t>98</t>
    </r>
    <r>
      <rPr>
        <b/>
        <sz val="10"/>
        <color rgb="FF000000"/>
        <rFont val="Arial"/>
        <family val="2"/>
      </rPr>
      <t>Mo</t>
    </r>
  </si>
  <si>
    <t>(m)a</t>
  </si>
  <si>
    <t> PM-27</t>
  </si>
  <si>
    <t>Black shale</t>
  </si>
  <si>
    <t> PM-24</t>
  </si>
  <si>
    <t> PM-23</t>
  </si>
  <si>
    <t> PM-22</t>
  </si>
  <si>
    <t> PM-21</t>
  </si>
  <si>
    <t> PM-20</t>
  </si>
  <si>
    <t> PM-19</t>
  </si>
  <si>
    <t> PM-18</t>
  </si>
  <si>
    <t> PM-17</t>
  </si>
  <si>
    <t> PM-16</t>
  </si>
  <si>
    <t> PM-15</t>
  </si>
  <si>
    <t> PM-14</t>
  </si>
  <si>
    <t> PM-13</t>
  </si>
  <si>
    <t> PM-12</t>
  </si>
  <si>
    <t> PM-11</t>
  </si>
  <si>
    <t> PM-10</t>
  </si>
  <si>
    <t> PM-9</t>
  </si>
  <si>
    <t> PM-8</t>
  </si>
  <si>
    <t> PM-7</t>
  </si>
  <si>
    <t> PM-6</t>
  </si>
  <si>
    <t> PM-5</t>
  </si>
  <si>
    <t> PM-4</t>
  </si>
  <si>
    <t> MLH-4</t>
  </si>
  <si>
    <t> MLH-6</t>
  </si>
  <si>
    <t>Phophorite</t>
  </si>
  <si>
    <t> DZLS-7</t>
  </si>
  <si>
    <t> DZLS-9</t>
  </si>
  <si>
    <t>Xu et al</t>
  </si>
  <si>
    <t>Mo isotope and trace element patterns of Lower Cambrian black shales in South China: Multi-proxy constraints on the paleoenvironment</t>
  </si>
  <si>
    <t>https://www.sciencedirect.com/science/article/pii/S0009254112002355</t>
  </si>
  <si>
    <r>
      <t>(</t>
    </r>
    <r>
      <rPr>
        <b/>
        <sz val="10"/>
        <color theme="1"/>
        <rFont val="Calibri"/>
        <family val="2"/>
      </rPr>
      <t>‰</t>
    </r>
    <r>
      <rPr>
        <b/>
        <sz val="10"/>
        <color theme="1"/>
        <rFont val="Arial"/>
        <family val="2"/>
      </rPr>
      <t>)</t>
    </r>
  </si>
  <si>
    <t>Setting</t>
  </si>
  <si>
    <t>Sediment Data</t>
  </si>
  <si>
    <t>Kurzweil et al</t>
  </si>
  <si>
    <t>Coupled sulfur, iron and molybdenum isotope data from black shales of the Telpa-Barrandian unit argue against deep ocean oxygenation during the Ediacaran</t>
  </si>
  <si>
    <t>https://www.sciencedirect.com/science/article/pii/S0016703715005256</t>
  </si>
  <si>
    <t>Depth (m)</t>
  </si>
  <si>
    <t>HRM-3-21</t>
  </si>
  <si>
    <t>HRM-3-27</t>
  </si>
  <si>
    <t>HRM-3-33</t>
  </si>
  <si>
    <t>HRM-3-48</t>
  </si>
  <si>
    <t>HRM-3-55</t>
  </si>
  <si>
    <t>HRM-3-73</t>
  </si>
  <si>
    <t>HRM-3-85</t>
  </si>
  <si>
    <t>HRM-3-96</t>
  </si>
  <si>
    <t>HRM-3-119</t>
  </si>
  <si>
    <t>HRM-3-161</t>
  </si>
  <si>
    <t>HRM-3-166</t>
  </si>
  <si>
    <t>HRM-3-190</t>
  </si>
  <si>
    <t>HRM-3-206</t>
  </si>
  <si>
    <t>HRM-3-216</t>
  </si>
  <si>
    <t>HRM-3-240</t>
  </si>
  <si>
    <t>HRM-3-265</t>
  </si>
  <si>
    <t>HRM-3-268</t>
  </si>
  <si>
    <t>KA-5-13</t>
  </si>
  <si>
    <t>KA-5-18</t>
  </si>
  <si>
    <t>KA-5-20</t>
  </si>
  <si>
    <t>KA-5-28</t>
  </si>
  <si>
    <t>KA-5-30</t>
  </si>
  <si>
    <t>KA-5-39</t>
  </si>
  <si>
    <t>KA-5-40</t>
  </si>
  <si>
    <t>KA-5-45</t>
  </si>
  <si>
    <t>KA-5-45.5</t>
  </si>
  <si>
    <t>KA-5-46</t>
  </si>
  <si>
    <t>KA-5-72</t>
  </si>
  <si>
    <t>KA-5-77</t>
  </si>
  <si>
    <t>Kamenec Drillcore (KA-5)</t>
  </si>
  <si>
    <t>Hromnice Drillcore (HRM-3)</t>
  </si>
  <si>
    <t>ALNR-1</t>
  </si>
  <si>
    <t>Shale</t>
  </si>
  <si>
    <t>MM NW-7</t>
  </si>
  <si>
    <t xml:space="preserve">Wille et al </t>
  </si>
  <si>
    <t>Nature</t>
  </si>
  <si>
    <t>Hydrogen sulphide release to surface waters at the Precambrian/Cambrian boundary</t>
  </si>
  <si>
    <t>Ed-Camb</t>
  </si>
  <si>
    <t>https://www.nature.com/articles/nature07072</t>
  </si>
  <si>
    <t>Schroder &amp; Grotzinger</t>
  </si>
  <si>
    <t>J Geo Soc</t>
  </si>
  <si>
    <t>Evidence for anoxia at the Ediacaran-Cambrian boundary: the record of redox-sensitive trace elements and rare earth elements in Oman</t>
  </si>
  <si>
    <t>https://jgs.lyellcollection.org/content/164/1/175</t>
  </si>
  <si>
    <t>(mg/kg)</t>
  </si>
  <si>
    <t>Ruvalcaba Baroni et al</t>
  </si>
  <si>
    <t>Biogeochemical redox proxies in sediments from Dotternhausen during the Toarcian (Early Jurassic)</t>
  </si>
  <si>
    <t>Jurassic</t>
  </si>
  <si>
    <t>https://doi.pangaea.de/10.1594/PANGAEA.892958</t>
  </si>
  <si>
    <t>Paleocean</t>
  </si>
  <si>
    <t>Molybdenum-isotope chemostratigraphy and paleoceanography of the Toarcian Oceanic Anoxic Event (Early Jurassic)</t>
  </si>
  <si>
    <t>https://agupubs.onlinelibrary.wiley.com/doi/full/10.1002/2016PA003048</t>
  </si>
  <si>
    <t>S.B.</t>
  </si>
  <si>
    <t>commune</t>
  </si>
  <si>
    <t>falciferum</t>
  </si>
  <si>
    <t>P.M.</t>
  </si>
  <si>
    <t>H.B.</t>
  </si>
  <si>
    <t>exaratum</t>
  </si>
  <si>
    <t>semicelatum</t>
  </si>
  <si>
    <t>tenuicostatum</t>
  </si>
  <si>
    <t>paltum</t>
  </si>
  <si>
    <t>Exposure</t>
  </si>
  <si>
    <t>tenuicostatum-8.07</t>
  </si>
  <si>
    <t>Ammonite SZ</t>
  </si>
  <si>
    <t>(ug/kg)</t>
  </si>
  <si>
    <t>Molybdenum isotope evidence for global ocean anoxia coupled with perturbations to the carbon cycle during the Early Jurassic</t>
  </si>
  <si>
    <t>https://pubs.geoscienceworld.org/gsa/geology/article-abstract/36/3/231/29675/Molybdenum-isotope-evidence-for-global-ocean?redirectedFrom=fulltext</t>
  </si>
  <si>
    <t>Early Jurassic</t>
  </si>
  <si>
    <t>[Mo] &gt; 100</t>
  </si>
  <si>
    <t>Re/Mo &lt; 4</t>
  </si>
  <si>
    <t>Dingtai profile (Niutitang Formation), Xu et al. 2012</t>
  </si>
  <si>
    <r>
      <t>(</t>
    </r>
    <r>
      <rPr>
        <b/>
        <sz val="10"/>
        <color theme="1"/>
        <rFont val="Calibri"/>
        <family val="2"/>
      </rPr>
      <t>‰ NIST</t>
    </r>
    <r>
      <rPr>
        <b/>
        <sz val="10"/>
        <color theme="1"/>
        <rFont val="Arial"/>
        <family val="2"/>
      </rPr>
      <t>)</t>
    </r>
  </si>
  <si>
    <t>Euxinic</t>
  </si>
  <si>
    <t>Mo &gt; 100</t>
  </si>
  <si>
    <r>
      <t>Fe</t>
    </r>
    <r>
      <rPr>
        <b/>
        <vertAlign val="subscript"/>
        <sz val="10"/>
        <color theme="1"/>
        <rFont val="Arial"/>
        <family val="2"/>
      </rPr>
      <t>HR</t>
    </r>
    <r>
      <rPr>
        <b/>
        <sz val="10"/>
        <color theme="1"/>
        <rFont val="Arial"/>
        <family val="2"/>
      </rPr>
      <t>/Fe</t>
    </r>
    <r>
      <rPr>
        <b/>
        <vertAlign val="sub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&gt; 0.38</t>
    </r>
  </si>
  <si>
    <r>
      <t>Fe</t>
    </r>
    <r>
      <rPr>
        <b/>
        <vertAlign val="subscript"/>
        <sz val="10"/>
        <color theme="1"/>
        <rFont val="Arial"/>
        <family val="2"/>
      </rPr>
      <t>py</t>
    </r>
    <r>
      <rPr>
        <b/>
        <sz val="10"/>
        <color theme="1"/>
        <rFont val="Arial"/>
        <family val="2"/>
      </rPr>
      <t>/Fe</t>
    </r>
    <r>
      <rPr>
        <b/>
        <vertAlign val="subscript"/>
        <sz val="10"/>
        <color theme="1"/>
        <rFont val="Arial"/>
        <family val="2"/>
      </rPr>
      <t>HR</t>
    </r>
    <r>
      <rPr>
        <b/>
        <sz val="10"/>
        <color theme="1"/>
        <rFont val="Arial"/>
        <family val="2"/>
      </rPr>
      <t xml:space="preserve"> &gt; 0.7</t>
    </r>
  </si>
  <si>
    <t>Non-Euxinic</t>
  </si>
  <si>
    <t>Non-euxinic</t>
  </si>
  <si>
    <t>after ref.</t>
  </si>
  <si>
    <t>(‰) NIST</t>
  </si>
  <si>
    <t>TOC &gt; 1</t>
  </si>
  <si>
    <t>MoEF &gt; 100</t>
  </si>
  <si>
    <t>Anoxic</t>
  </si>
  <si>
    <t> Maluhe deposit (Polymetallic Sulfide ore deposit, lower Niutitang Fm), Xu et al. 2012</t>
  </si>
  <si>
    <t>Yangjiaping section (South China), Cheng et al (2016)</t>
  </si>
  <si>
    <t> Dazhuliushui deposit (Polymetallic Sulfide ore deposit, lower Niutitang Fm), Xu et al. 2012</t>
  </si>
  <si>
    <r>
      <t>Fe</t>
    </r>
    <r>
      <rPr>
        <b/>
        <vertAlign val="subscript"/>
        <sz val="10"/>
        <color theme="1"/>
        <rFont val="Arial"/>
        <family val="2"/>
      </rPr>
      <t>PY</t>
    </r>
    <r>
      <rPr>
        <b/>
        <sz val="10"/>
        <color theme="1"/>
        <rFont val="Arial"/>
        <family val="2"/>
      </rPr>
      <t>/Fe</t>
    </r>
    <r>
      <rPr>
        <b/>
        <vertAlign val="subscript"/>
        <sz val="10"/>
        <color theme="1"/>
        <rFont val="Arial"/>
        <family val="2"/>
      </rPr>
      <t>HR</t>
    </r>
    <r>
      <rPr>
        <b/>
        <sz val="10"/>
        <color theme="1"/>
        <rFont val="Arial"/>
        <family val="2"/>
      </rPr>
      <t xml:space="preserve"> &gt; 0.7</t>
    </r>
  </si>
  <si>
    <r>
      <t>Fe</t>
    </r>
    <r>
      <rPr>
        <b/>
        <vertAlign val="subscript"/>
        <sz val="10"/>
        <color theme="1"/>
        <rFont val="Arial"/>
        <family val="2"/>
      </rPr>
      <t>py</t>
    </r>
    <r>
      <rPr>
        <b/>
        <sz val="10"/>
        <color theme="1"/>
        <rFont val="Arial"/>
        <family val="2"/>
      </rPr>
      <t>/Fe</t>
    </r>
    <r>
      <rPr>
        <b/>
        <vertAlign val="subscript"/>
        <sz val="10"/>
        <color theme="1"/>
        <rFont val="Arial"/>
        <family val="2"/>
      </rPr>
      <t>Hr</t>
    </r>
  </si>
  <si>
    <r>
      <t>Fe</t>
    </r>
    <r>
      <rPr>
        <b/>
        <vertAlign val="subscript"/>
        <sz val="10"/>
        <color theme="1"/>
        <rFont val="Arial"/>
        <family val="2"/>
      </rPr>
      <t>py</t>
    </r>
    <r>
      <rPr>
        <b/>
        <sz val="10"/>
        <color theme="1"/>
        <rFont val="Arial"/>
        <family val="2"/>
      </rPr>
      <t>/Fe</t>
    </r>
    <r>
      <rPr>
        <b/>
        <vertAlign val="subscript"/>
        <sz val="10"/>
        <color theme="1"/>
        <rFont val="Arial"/>
        <family val="2"/>
      </rPr>
      <t>Hr</t>
    </r>
    <r>
      <rPr>
        <b/>
        <sz val="10"/>
        <color theme="1"/>
        <rFont val="Arial"/>
        <family val="2"/>
      </rPr>
      <t xml:space="preserve"> &gt; 0.7</t>
    </r>
  </si>
  <si>
    <t>Tarfaya Basin, Site S57 (Goldberg et al)</t>
  </si>
  <si>
    <t>Leg 41 Site 367 (Westermann et al) (TOC from Herbin et al 1986)</t>
  </si>
  <si>
    <t>Furlo (Westermann et al)</t>
  </si>
  <si>
    <t>La Contessa (Westermann et al)</t>
  </si>
  <si>
    <t>Dotternhausen (Ruvalcaba et al = V, Al; Dickson et al 2017 = d98Mo, Mo, TOC)</t>
  </si>
  <si>
    <t>Yorkshire Composite (Ruvalvaba et al = V, Al; Pearce et al = d98Mo,Re,Mo,TOC,Re/Mo, ammonite)</t>
  </si>
  <si>
    <t>ppb</t>
  </si>
  <si>
    <t>wt%</t>
  </si>
  <si>
    <t>Non-anoxic</t>
  </si>
  <si>
    <t>ODP Hole 160-969D (Scheiderich et al)</t>
  </si>
  <si>
    <t>Core 967C 1H-5 (Andersen et al)</t>
  </si>
  <si>
    <t>Leg 210 Site 1276 (Westermann et al) (TOC from Sinninghe Damste et al 2010)</t>
  </si>
  <si>
    <r>
      <t>Fe</t>
    </r>
    <r>
      <rPr>
        <b/>
        <vertAlign val="subscript"/>
        <sz val="10"/>
        <color theme="1"/>
        <rFont val="Arial"/>
        <family val="2"/>
      </rPr>
      <t>py</t>
    </r>
    <r>
      <rPr>
        <b/>
        <sz val="10"/>
        <color theme="1"/>
        <rFont val="Arial"/>
        <family val="2"/>
      </rPr>
      <t>*/Fe</t>
    </r>
    <r>
      <rPr>
        <b/>
        <vertAlign val="subscript"/>
        <sz val="10"/>
        <color theme="1"/>
        <rFont val="Arial"/>
        <family val="2"/>
      </rPr>
      <t>HR</t>
    </r>
    <r>
      <rPr>
        <b/>
        <sz val="10"/>
        <color theme="1"/>
        <rFont val="Arial"/>
        <family val="2"/>
      </rPr>
      <t xml:space="preserve"> &gt; 0.7</t>
    </r>
  </si>
  <si>
    <t>Wangjiawan section, Yichang, China</t>
  </si>
  <si>
    <t>*These sections were deposited during an OAE, and in restricted basins, thus Mo &gt; 100 is not a representative proxy for euxinia</t>
  </si>
  <si>
    <t>Instead, assume Mo &gt;&gt; PAAS (1.0 ppm) is euxinic (filter: Mo &gt; 5 ppm = euxinic)</t>
  </si>
  <si>
    <t>*This section was deposited during an expanded anoxia, thus Mo &gt; 100 is not a representative proxy for euxinia</t>
  </si>
  <si>
    <t>Mo &gt; 5*</t>
  </si>
  <si>
    <r>
      <rPr>
        <b/>
        <sz val="10"/>
        <color theme="1"/>
        <rFont val="Palatino Linotype"/>
        <family val="1"/>
      </rPr>
      <t>‰</t>
    </r>
    <r>
      <rPr>
        <b/>
        <sz val="10"/>
        <color theme="1"/>
        <rFont val="Arial"/>
        <family val="2"/>
      </rPr>
      <t xml:space="preserve"> NIST</t>
    </r>
  </si>
  <si>
    <r>
      <rPr>
        <b/>
        <sz val="10"/>
        <color theme="1"/>
        <rFont val="Calibri"/>
        <family val="2"/>
      </rPr>
      <t>(‰ NIST</t>
    </r>
    <r>
      <rPr>
        <b/>
        <sz val="10"/>
        <color theme="1"/>
        <rFont val="Arial"/>
        <family val="2"/>
      </rPr>
      <t>)</t>
    </r>
  </si>
  <si>
    <t>*These sections were deposited during an OAE, thus Mo &gt; 100 is not a representative proxy for euxinia</t>
  </si>
  <si>
    <t>**</t>
  </si>
  <si>
    <t>**Normal Mo filter (Mo&gt;100)</t>
  </si>
  <si>
    <r>
      <t>Fe</t>
    </r>
    <r>
      <rPr>
        <b/>
        <vertAlign val="subscript"/>
        <sz val="10"/>
        <rFont val="Arial"/>
        <family val="2"/>
      </rPr>
      <t>HR</t>
    </r>
    <r>
      <rPr>
        <b/>
        <sz val="10"/>
        <rFont val="Arial"/>
        <family val="2"/>
      </rPr>
      <t>/Fe</t>
    </r>
    <r>
      <rPr>
        <b/>
        <vertAlign val="subscript"/>
        <sz val="10"/>
        <rFont val="Arial"/>
        <family val="2"/>
      </rPr>
      <t>T</t>
    </r>
    <r>
      <rPr>
        <b/>
        <sz val="10"/>
        <rFont val="Arial"/>
        <family val="2"/>
      </rPr>
      <t xml:space="preserve"> &gt; 0.38</t>
    </r>
  </si>
  <si>
    <r>
      <t>Fe</t>
    </r>
    <r>
      <rPr>
        <b/>
        <vertAlign val="subscript"/>
        <sz val="10"/>
        <rFont val="Arial"/>
        <family val="2"/>
      </rPr>
      <t>PY</t>
    </r>
    <r>
      <rPr>
        <b/>
        <sz val="10"/>
        <rFont val="Arial"/>
        <family val="2"/>
      </rPr>
      <t>/Fe</t>
    </r>
    <r>
      <rPr>
        <b/>
        <vertAlign val="subscript"/>
        <sz val="10"/>
        <rFont val="Arial"/>
        <family val="2"/>
      </rPr>
      <t>HR</t>
    </r>
    <r>
      <rPr>
        <b/>
        <sz val="10"/>
        <rFont val="Arial"/>
        <family val="2"/>
      </rPr>
      <t xml:space="preserve"> &gt; 0.7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</si>
</sst>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4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bscript"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i/>
      <sz val="10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vertAlign val="superscript"/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b/>
      <vertAlign val="superscript"/>
      <sz val="10"/>
      <color theme="1"/>
      <name val="Arial"/>
      <family val="2"/>
    </font>
    <font>
      <b/>
      <vertAlign val="subscript"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10"/>
      <color rgb="FF323232"/>
      <name val="Arial"/>
      <family val="2"/>
    </font>
    <font>
      <b/>
      <i/>
      <sz val="10"/>
      <color rgb="FF323232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Calibri"/>
      <family val="2"/>
    </font>
    <font>
      <sz val="10"/>
      <color rgb="FF1C1D1E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  <font>
      <sz val="10"/>
      <color theme="0" tint="-0.499984740745262"/>
      <name val="Arial"/>
      <family val="2"/>
    </font>
    <font>
      <sz val="11"/>
      <color theme="0" tint="-0.499984740745262"/>
      <name val="Calibri"/>
      <family val="2"/>
      <scheme val="minor"/>
    </font>
    <font>
      <i/>
      <sz val="10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34998626667073579"/>
      <name val="Arial"/>
      <family val="2"/>
    </font>
    <font>
      <b/>
      <sz val="10"/>
      <color theme="0" tint="-0.34998626667073579"/>
      <name val="Arial"/>
      <family val="2"/>
    </font>
    <font>
      <i/>
      <sz val="10"/>
      <color theme="0" tint="-0.34998626667073579"/>
      <name val="Arial"/>
      <family val="2"/>
    </font>
    <font>
      <b/>
      <sz val="10"/>
      <color theme="1"/>
      <name val="Palatino Linotype"/>
      <family val="1"/>
    </font>
    <font>
      <b/>
      <sz val="10"/>
      <color theme="1"/>
      <name val="Arial"/>
      <family val="1"/>
    </font>
    <font>
      <sz val="10"/>
      <name val="MS Sans Serif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666666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EBEBEB"/>
      </bottom>
      <diagonal/>
    </border>
    <border>
      <left/>
      <right/>
      <top style="medium">
        <color rgb="FFEBEBEB"/>
      </top>
      <bottom/>
      <diagonal/>
    </border>
    <border>
      <left/>
      <right/>
      <top style="medium">
        <color rgb="FFEBEBEB"/>
      </top>
      <bottom style="medium">
        <color rgb="FFEBEBEB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medium">
        <color rgb="FFEEEEEE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0" fillId="0" borderId="0"/>
    <xf numFmtId="0" fontId="10" fillId="0" borderId="0"/>
    <xf numFmtId="0" fontId="38" fillId="0" borderId="0"/>
  </cellStyleXfs>
  <cellXfs count="253">
    <xf numFmtId="0" fontId="0" fillId="0" borderId="0" xfId="0"/>
    <xf numFmtId="0" fontId="3" fillId="0" borderId="0" xfId="0" applyFont="1" applyAlignment="1">
      <alignment horizontal="left"/>
    </xf>
    <xf numFmtId="1" fontId="3" fillId="0" borderId="0" xfId="0" applyNumberFormat="1" applyFont="1" applyFill="1" applyAlignment="1">
      <alignment horizontal="right" wrapText="1"/>
    </xf>
    <xf numFmtId="2" fontId="3" fillId="0" borderId="0" xfId="0" applyNumberFormat="1" applyFont="1" applyFill="1" applyAlignment="1">
      <alignment horizontal="right" wrapText="1"/>
    </xf>
    <xf numFmtId="164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right" wrapText="1"/>
    </xf>
    <xf numFmtId="1" fontId="3" fillId="0" borderId="0" xfId="0" applyNumberFormat="1" applyFont="1" applyFill="1" applyBorder="1" applyAlignment="1">
      <alignment horizontal="right" wrapText="1"/>
    </xf>
    <xf numFmtId="1" fontId="3" fillId="0" borderId="0" xfId="0" applyNumberFormat="1" applyFont="1" applyFill="1" applyAlignment="1">
      <alignment horizontal="right"/>
    </xf>
    <xf numFmtId="2" fontId="3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0" fontId="6" fillId="0" borderId="9" xfId="0" applyFont="1" applyFill="1" applyBorder="1" applyAlignment="1">
      <alignment horizontal="right"/>
    </xf>
    <xf numFmtId="0" fontId="17" fillId="0" borderId="3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right"/>
    </xf>
    <xf numFmtId="0" fontId="6" fillId="0" borderId="3" xfId="0" applyFont="1" applyFill="1" applyBorder="1" applyAlignment="1">
      <alignment horizontal="right"/>
    </xf>
    <xf numFmtId="0" fontId="3" fillId="0" borderId="3" xfId="0" applyFont="1" applyFill="1" applyBorder="1" applyAlignment="1">
      <alignment horizontal="right" wrapText="1"/>
    </xf>
    <xf numFmtId="0" fontId="22" fillId="0" borderId="0" xfId="0" applyFont="1" applyFill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164" fontId="29" fillId="0" borderId="6" xfId="0" applyNumberFormat="1" applyFont="1" applyBorder="1" applyAlignment="1">
      <alignment horizontal="right" vertical="center"/>
    </xf>
    <xf numFmtId="2" fontId="29" fillId="0" borderId="6" xfId="0" applyNumberFormat="1" applyFont="1" applyBorder="1" applyAlignment="1">
      <alignment horizontal="right" vertical="center"/>
    </xf>
    <xf numFmtId="0" fontId="29" fillId="0" borderId="6" xfId="0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2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9" fillId="0" borderId="0" xfId="0" applyFont="1" applyFill="1" applyAlignment="1">
      <alignment horizontal="right"/>
    </xf>
    <xf numFmtId="2" fontId="29" fillId="0" borderId="0" xfId="0" applyNumberFormat="1" applyFont="1" applyFill="1" applyAlignment="1">
      <alignment horizontal="right"/>
    </xf>
    <xf numFmtId="2" fontId="29" fillId="0" borderId="0" xfId="0" applyNumberFormat="1" applyFont="1" applyAlignment="1">
      <alignment horizontal="right" vertical="center"/>
    </xf>
    <xf numFmtId="0" fontId="29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17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3" fillId="0" borderId="0" xfId="0" applyFont="1" applyFill="1" applyAlignment="1">
      <alignment horizontal="right"/>
    </xf>
    <xf numFmtId="0" fontId="6" fillId="0" borderId="7" xfId="0" applyFont="1" applyBorder="1" applyAlignment="1">
      <alignment horizontal="right" vertical="center"/>
    </xf>
    <xf numFmtId="1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0" fontId="34" fillId="0" borderId="0" xfId="0" applyFont="1" applyAlignment="1">
      <alignment horizontal="right"/>
    </xf>
    <xf numFmtId="1" fontId="35" fillId="0" borderId="0" xfId="0" applyNumberFormat="1" applyFont="1" applyAlignment="1">
      <alignment horizontal="right"/>
    </xf>
    <xf numFmtId="164" fontId="35" fillId="0" borderId="0" xfId="0" applyNumberFormat="1" applyFont="1" applyAlignment="1">
      <alignment horizontal="right"/>
    </xf>
    <xf numFmtId="2" fontId="35" fillId="0" borderId="0" xfId="0" applyNumberFormat="1" applyFont="1" applyAlignment="1">
      <alignment horizontal="right"/>
    </xf>
    <xf numFmtId="0" fontId="35" fillId="0" borderId="0" xfId="0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22" fillId="0" borderId="0" xfId="0" applyFont="1" applyAlignment="1">
      <alignment horizontal="right"/>
    </xf>
    <xf numFmtId="0" fontId="2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 vertical="center"/>
    </xf>
    <xf numFmtId="0" fontId="24" fillId="0" borderId="0" xfId="0" applyFont="1" applyFill="1" applyBorder="1" applyAlignment="1">
      <alignment horizontal="right" vertical="center"/>
    </xf>
    <xf numFmtId="0" fontId="33" fillId="0" borderId="0" xfId="0" applyFont="1" applyFill="1" applyBorder="1" applyAlignment="1">
      <alignment horizontal="right"/>
    </xf>
    <xf numFmtId="164" fontId="33" fillId="0" borderId="0" xfId="0" applyNumberFormat="1" applyFont="1" applyFill="1" applyBorder="1" applyAlignment="1">
      <alignment horizontal="right" vertical="top"/>
    </xf>
    <xf numFmtId="1" fontId="33" fillId="0" borderId="0" xfId="0" applyNumberFormat="1" applyFont="1" applyFill="1" applyBorder="1" applyAlignment="1">
      <alignment horizontal="right" vertical="top"/>
    </xf>
    <xf numFmtId="2" fontId="33" fillId="0" borderId="0" xfId="0" applyNumberFormat="1" applyFont="1" applyFill="1" applyBorder="1" applyAlignment="1">
      <alignment horizontal="right" vertical="top"/>
    </xf>
    <xf numFmtId="0" fontId="35" fillId="0" borderId="0" xfId="0" applyFont="1" applyFill="1" applyBorder="1" applyAlignment="1">
      <alignment horizontal="right" vertical="top"/>
    </xf>
    <xf numFmtId="0" fontId="33" fillId="0" borderId="0" xfId="0" applyFont="1" applyFill="1" applyBorder="1" applyAlignment="1">
      <alignment horizontal="right" vertical="top"/>
    </xf>
    <xf numFmtId="164" fontId="25" fillId="0" borderId="0" xfId="0" applyNumberFormat="1" applyFont="1" applyFill="1" applyBorder="1" applyAlignment="1">
      <alignment horizontal="right" vertical="top"/>
    </xf>
    <xf numFmtId="1" fontId="25" fillId="0" borderId="0" xfId="0" applyNumberFormat="1" applyFont="1" applyFill="1" applyBorder="1" applyAlignment="1">
      <alignment horizontal="right" vertical="top"/>
    </xf>
    <xf numFmtId="2" fontId="25" fillId="0" borderId="0" xfId="0" applyNumberFormat="1" applyFont="1" applyFill="1" applyBorder="1" applyAlignment="1">
      <alignment horizontal="right" vertical="top"/>
    </xf>
    <xf numFmtId="0" fontId="26" fillId="0" borderId="0" xfId="0" applyFont="1" applyFill="1" applyBorder="1" applyAlignment="1">
      <alignment horizontal="right" vertical="top"/>
    </xf>
    <xf numFmtId="0" fontId="25" fillId="0" borderId="0" xfId="0" applyFont="1" applyFill="1" applyBorder="1" applyAlignment="1">
      <alignment horizontal="right" vertical="top"/>
    </xf>
    <xf numFmtId="0" fontId="27" fillId="0" borderId="1" xfId="0" applyFont="1" applyFill="1" applyBorder="1" applyAlignment="1">
      <alignment horizontal="right" vertical="top"/>
    </xf>
    <xf numFmtId="0" fontId="27" fillId="0" borderId="0" xfId="0" applyFont="1" applyFill="1" applyBorder="1" applyAlignment="1">
      <alignment horizontal="right" vertical="top"/>
    </xf>
    <xf numFmtId="0" fontId="18" fillId="0" borderId="0" xfId="0" applyFont="1" applyFill="1" applyBorder="1" applyAlignment="1">
      <alignment horizontal="right" vertical="top"/>
    </xf>
    <xf numFmtId="2" fontId="6" fillId="0" borderId="0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2" fontId="6" fillId="0" borderId="2" xfId="0" applyNumberFormat="1" applyFont="1" applyFill="1" applyBorder="1" applyAlignment="1">
      <alignment horizontal="right"/>
    </xf>
    <xf numFmtId="2" fontId="7" fillId="0" borderId="2" xfId="0" applyNumberFormat="1" applyFont="1" applyFill="1" applyBorder="1" applyAlignment="1">
      <alignment horizontal="right"/>
    </xf>
    <xf numFmtId="2" fontId="3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17" fillId="0" borderId="2" xfId="0" applyFont="1" applyFill="1" applyBorder="1" applyAlignment="1">
      <alignment horizontal="right"/>
    </xf>
    <xf numFmtId="2" fontId="32" fillId="0" borderId="0" xfId="0" applyNumberFormat="1" applyFont="1" applyFill="1" applyBorder="1" applyAlignment="1">
      <alignment horizontal="right"/>
    </xf>
    <xf numFmtId="49" fontId="17" fillId="0" borderId="1" xfId="0" applyNumberFormat="1" applyFont="1" applyFill="1" applyBorder="1" applyAlignment="1">
      <alignment horizontal="right"/>
    </xf>
    <xf numFmtId="2" fontId="3" fillId="0" borderId="0" xfId="0" applyNumberFormat="1" applyFont="1" applyAlignment="1">
      <alignment horizontal="right"/>
    </xf>
    <xf numFmtId="1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1" fontId="3" fillId="0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9" fillId="0" borderId="1" xfId="0" applyFont="1" applyFill="1" applyBorder="1" applyAlignment="1">
      <alignment horizontal="right"/>
    </xf>
    <xf numFmtId="1" fontId="33" fillId="0" borderId="0" xfId="0" applyNumberFormat="1" applyFont="1" applyAlignment="1">
      <alignment horizontal="right"/>
    </xf>
    <xf numFmtId="165" fontId="3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right"/>
    </xf>
    <xf numFmtId="2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0" fontId="7" fillId="0" borderId="1" xfId="0" applyFont="1" applyBorder="1" applyAlignment="1">
      <alignment horizontal="right"/>
    </xf>
    <xf numFmtId="165" fontId="9" fillId="0" borderId="1" xfId="0" applyNumberFormat="1" applyFont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7" fillId="0" borderId="3" xfId="0" applyFont="1" applyBorder="1" applyAlignment="1">
      <alignment horizontal="right"/>
    </xf>
    <xf numFmtId="165" fontId="7" fillId="0" borderId="3" xfId="0" applyNumberFormat="1" applyFont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 vertical="center"/>
    </xf>
    <xf numFmtId="0" fontId="4" fillId="0" borderId="2" xfId="0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4" fontId="3" fillId="0" borderId="0" xfId="0" applyNumberFormat="1" applyFont="1" applyFill="1" applyBorder="1" applyAlignment="1">
      <alignment horizontal="right" vertical="center"/>
    </xf>
    <xf numFmtId="1" fontId="3" fillId="0" borderId="0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>
      <alignment horizontal="right"/>
    </xf>
    <xf numFmtId="1" fontId="7" fillId="0" borderId="0" xfId="0" applyNumberFormat="1" applyFont="1" applyFill="1" applyBorder="1" applyAlignment="1">
      <alignment horizontal="right" vertical="center"/>
    </xf>
    <xf numFmtId="2" fontId="7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164" fontId="29" fillId="0" borderId="0" xfId="0" applyNumberFormat="1" applyFont="1" applyFill="1" applyBorder="1" applyAlignment="1">
      <alignment horizontal="right" vertical="center"/>
    </xf>
    <xf numFmtId="1" fontId="29" fillId="0" borderId="0" xfId="0" applyNumberFormat="1" applyFont="1" applyFill="1" applyBorder="1" applyAlignment="1">
      <alignment horizontal="right" vertical="center"/>
    </xf>
    <xf numFmtId="164" fontId="29" fillId="0" borderId="0" xfId="0" applyNumberFormat="1" applyFont="1" applyFill="1" applyBorder="1" applyAlignment="1">
      <alignment horizontal="right"/>
    </xf>
    <xf numFmtId="1" fontId="29" fillId="0" borderId="0" xfId="0" applyNumberFormat="1" applyFont="1" applyFill="1" applyBorder="1" applyAlignment="1">
      <alignment horizontal="right"/>
    </xf>
    <xf numFmtId="2" fontId="29" fillId="0" borderId="0" xfId="0" applyNumberFormat="1" applyFont="1" applyFill="1" applyBorder="1" applyAlignment="1">
      <alignment horizontal="right"/>
    </xf>
    <xf numFmtId="0" fontId="29" fillId="0" borderId="0" xfId="0" applyFont="1" applyFill="1" applyBorder="1" applyAlignment="1">
      <alignment horizontal="right"/>
    </xf>
    <xf numFmtId="2" fontId="0" fillId="0" borderId="1" xfId="0" applyNumberForma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17" fillId="0" borderId="1" xfId="0" applyFont="1" applyFill="1" applyBorder="1" applyAlignment="1">
      <alignment horizontal="right"/>
    </xf>
    <xf numFmtId="164" fontId="33" fillId="0" borderId="0" xfId="0" applyNumberFormat="1" applyFont="1" applyAlignment="1">
      <alignment horizontal="right"/>
    </xf>
    <xf numFmtId="2" fontId="33" fillId="0" borderId="0" xfId="0" applyNumberFormat="1" applyFont="1" applyAlignment="1">
      <alignment horizontal="right"/>
    </xf>
    <xf numFmtId="0" fontId="33" fillId="0" borderId="0" xfId="0" applyFont="1" applyAlignment="1">
      <alignment horizontal="right"/>
    </xf>
    <xf numFmtId="164" fontId="29" fillId="0" borderId="0" xfId="0" applyNumberFormat="1" applyFont="1" applyBorder="1" applyAlignment="1">
      <alignment horizontal="right"/>
    </xf>
    <xf numFmtId="2" fontId="29" fillId="0" borderId="0" xfId="0" applyNumberFormat="1" applyFont="1" applyBorder="1" applyAlignment="1">
      <alignment horizontal="right"/>
    </xf>
    <xf numFmtId="0" fontId="29" fillId="0" borderId="0" xfId="0" applyFont="1" applyBorder="1" applyAlignment="1">
      <alignment horizontal="right"/>
    </xf>
    <xf numFmtId="164" fontId="29" fillId="0" borderId="0" xfId="0" applyNumberFormat="1" applyFont="1" applyAlignment="1">
      <alignment horizontal="right"/>
    </xf>
    <xf numFmtId="2" fontId="29" fillId="0" borderId="0" xfId="0" applyNumberFormat="1" applyFont="1" applyAlignment="1">
      <alignment horizontal="right"/>
    </xf>
    <xf numFmtId="0" fontId="29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6" fillId="0" borderId="1" xfId="0" applyFont="1" applyBorder="1" applyAlignment="1">
      <alignment horizontal="right"/>
    </xf>
    <xf numFmtId="0" fontId="17" fillId="0" borderId="1" xfId="0" applyFont="1" applyBorder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Fill="1" applyAlignment="1">
      <alignment horizontal="right"/>
    </xf>
    <xf numFmtId="0" fontId="6" fillId="0" borderId="0" xfId="0" applyFont="1" applyAlignment="1">
      <alignment horizontal="right"/>
    </xf>
    <xf numFmtId="164" fontId="29" fillId="0" borderId="0" xfId="0" applyNumberFormat="1" applyFont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1" fontId="29" fillId="0" borderId="0" xfId="0" applyNumberFormat="1" applyFont="1" applyAlignment="1">
      <alignment horizontal="right" vertical="center"/>
    </xf>
    <xf numFmtId="0" fontId="29" fillId="0" borderId="0" xfId="0" applyFont="1" applyFill="1" applyAlignment="1">
      <alignment horizontal="right" wrapText="1"/>
    </xf>
    <xf numFmtId="164" fontId="29" fillId="0" borderId="0" xfId="0" applyNumberFormat="1" applyFont="1" applyFill="1" applyAlignment="1">
      <alignment horizontal="right" wrapText="1"/>
    </xf>
    <xf numFmtId="2" fontId="29" fillId="0" borderId="0" xfId="0" applyNumberFormat="1" applyFont="1" applyFill="1" applyAlignment="1">
      <alignment horizontal="right" wrapText="1"/>
    </xf>
    <xf numFmtId="1" fontId="29" fillId="0" borderId="0" xfId="0" applyNumberFormat="1" applyFont="1" applyFill="1" applyAlignment="1">
      <alignment horizontal="right"/>
    </xf>
    <xf numFmtId="1" fontId="29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1" fontId="7" fillId="0" borderId="0" xfId="0" applyNumberFormat="1" applyFont="1" applyFill="1" applyAlignment="1">
      <alignment horizontal="right"/>
    </xf>
    <xf numFmtId="1" fontId="7" fillId="0" borderId="0" xfId="0" applyNumberFormat="1" applyFont="1" applyFill="1" applyAlignment="1">
      <alignment horizontal="right" wrapText="1"/>
    </xf>
    <xf numFmtId="164" fontId="3" fillId="0" borderId="1" xfId="0" applyNumberFormat="1" applyFont="1" applyFill="1" applyBorder="1" applyAlignment="1">
      <alignment horizontal="right" wrapText="1"/>
    </xf>
    <xf numFmtId="2" fontId="3" fillId="0" borderId="1" xfId="0" applyNumberFormat="1" applyFont="1" applyFill="1" applyBorder="1" applyAlignment="1">
      <alignment horizontal="right" wrapText="1"/>
    </xf>
    <xf numFmtId="1" fontId="3" fillId="0" borderId="1" xfId="0" applyNumberFormat="1" applyFont="1" applyFill="1" applyBorder="1" applyAlignment="1">
      <alignment horizontal="right" wrapText="1"/>
    </xf>
    <xf numFmtId="1" fontId="6" fillId="0" borderId="0" xfId="0" applyNumberFormat="1" applyFont="1" applyFill="1" applyAlignment="1">
      <alignment horizontal="right" wrapText="1"/>
    </xf>
    <xf numFmtId="0" fontId="33" fillId="0" borderId="0" xfId="0" applyFont="1" applyFill="1" applyAlignment="1">
      <alignment horizontal="right" wrapText="1"/>
    </xf>
    <xf numFmtId="164" fontId="33" fillId="0" borderId="0" xfId="0" applyNumberFormat="1" applyFont="1" applyFill="1" applyAlignment="1">
      <alignment horizontal="right" wrapText="1"/>
    </xf>
    <xf numFmtId="2" fontId="33" fillId="0" borderId="0" xfId="0" applyNumberFormat="1" applyFont="1" applyFill="1" applyAlignment="1">
      <alignment horizontal="right" wrapText="1"/>
    </xf>
    <xf numFmtId="1" fontId="33" fillId="0" borderId="0" xfId="0" applyNumberFormat="1" applyFont="1" applyFill="1" applyAlignment="1">
      <alignment horizontal="right"/>
    </xf>
    <xf numFmtId="1" fontId="33" fillId="0" borderId="0" xfId="0" applyNumberFormat="1" applyFont="1" applyFill="1" applyAlignment="1">
      <alignment horizontal="right" wrapText="1"/>
    </xf>
    <xf numFmtId="0" fontId="33" fillId="0" borderId="0" xfId="0" applyFont="1" applyFill="1" applyAlignment="1">
      <alignment horizontal="right"/>
    </xf>
    <xf numFmtId="2" fontId="3" fillId="0" borderId="0" xfId="0" applyNumberFormat="1" applyFont="1" applyFill="1" applyAlignment="1">
      <alignment horizontal="right"/>
    </xf>
    <xf numFmtId="0" fontId="11" fillId="0" borderId="0" xfId="0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37" fillId="0" borderId="0" xfId="0" applyFont="1" applyAlignment="1">
      <alignment horizontal="right"/>
    </xf>
    <xf numFmtId="2" fontId="3" fillId="0" borderId="1" xfId="0" applyNumberFormat="1" applyFont="1" applyBorder="1" applyAlignment="1">
      <alignment horizontal="right"/>
    </xf>
    <xf numFmtId="0" fontId="29" fillId="0" borderId="0" xfId="0" applyNumberFormat="1" applyFont="1" applyAlignment="1">
      <alignment horizontal="right"/>
    </xf>
    <xf numFmtId="1" fontId="29" fillId="0" borderId="0" xfId="0" applyNumberFormat="1" applyFont="1" applyAlignment="1">
      <alignment horizontal="right"/>
    </xf>
    <xf numFmtId="0" fontId="7" fillId="0" borderId="0" xfId="0" applyNumberFormat="1" applyFont="1" applyAlignment="1">
      <alignment horizontal="right"/>
    </xf>
    <xf numFmtId="0" fontId="3" fillId="0" borderId="0" xfId="0" applyNumberFormat="1" applyFont="1" applyAlignment="1">
      <alignment horizontal="right"/>
    </xf>
    <xf numFmtId="0" fontId="6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0" fontId="6" fillId="0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 applyAlignment="1">
      <alignment horizontal="right"/>
    </xf>
    <xf numFmtId="0" fontId="2" fillId="0" borderId="1" xfId="0" applyFont="1" applyBorder="1" applyAlignment="1">
      <alignment horizontal="right" vertical="center"/>
    </xf>
    <xf numFmtId="0" fontId="30" fillId="0" borderId="0" xfId="0" applyFont="1" applyAlignment="1">
      <alignment horizontal="right"/>
    </xf>
    <xf numFmtId="2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horizontal="right" vertical="center" wrapText="1"/>
    </xf>
    <xf numFmtId="2" fontId="6" fillId="0" borderId="1" xfId="0" applyNumberFormat="1" applyFont="1" applyBorder="1" applyAlignment="1">
      <alignment horizontal="right" vertical="center" wrapText="1"/>
    </xf>
    <xf numFmtId="0" fontId="29" fillId="0" borderId="0" xfId="0" applyFont="1" applyAlignment="1">
      <alignment horizontal="right" vertical="center" wrapText="1"/>
    </xf>
    <xf numFmtId="2" fontId="29" fillId="0" borderId="0" xfId="0" applyNumberFormat="1" applyFont="1" applyAlignment="1">
      <alignment horizontal="right" vertical="center" wrapText="1"/>
    </xf>
    <xf numFmtId="164" fontId="29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2" fontId="3" fillId="0" borderId="0" xfId="0" applyNumberFormat="1" applyFont="1" applyAlignment="1">
      <alignment horizontal="right" vertical="center" wrapText="1"/>
    </xf>
    <xf numFmtId="0" fontId="21" fillId="0" borderId="1" xfId="0" applyFont="1" applyBorder="1" applyAlignment="1">
      <alignment horizontal="right" vertical="center"/>
    </xf>
    <xf numFmtId="1" fontId="29" fillId="0" borderId="6" xfId="0" applyNumberFormat="1" applyFont="1" applyBorder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0" fillId="0" borderId="1" xfId="0" applyBorder="1" applyAlignment="1">
      <alignment horizontal="right"/>
    </xf>
    <xf numFmtId="1" fontId="1" fillId="0" borderId="0" xfId="0" applyNumberFormat="1" applyFont="1" applyAlignment="1">
      <alignment horizontal="right"/>
    </xf>
    <xf numFmtId="0" fontId="4" fillId="0" borderId="8" xfId="0" applyFont="1" applyBorder="1" applyAlignment="1">
      <alignment horizontal="right" vertical="center"/>
    </xf>
    <xf numFmtId="0" fontId="4" fillId="0" borderId="0" xfId="0" applyFont="1" applyFill="1" applyAlignment="1">
      <alignment horizontal="right"/>
    </xf>
    <xf numFmtId="0" fontId="6" fillId="0" borderId="8" xfId="0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7" xfId="0" applyFont="1" applyBorder="1" applyAlignment="1">
      <alignment horizontal="right" vertical="center"/>
    </xf>
    <xf numFmtId="0" fontId="7" fillId="0" borderId="0" xfId="0" applyFont="1" applyFill="1" applyAlignment="1">
      <alignment horizontal="right"/>
    </xf>
    <xf numFmtId="0" fontId="9" fillId="0" borderId="1" xfId="0" applyFont="1" applyBorder="1" applyAlignment="1">
      <alignment horizontal="right" vertical="center"/>
    </xf>
    <xf numFmtId="0" fontId="31" fillId="0" borderId="1" xfId="0" applyFont="1" applyBorder="1" applyAlignment="1">
      <alignment horizontal="right" vertical="center"/>
    </xf>
    <xf numFmtId="0" fontId="22" fillId="0" borderId="1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1" fontId="7" fillId="0" borderId="0" xfId="0" applyNumberFormat="1" applyFont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1" fontId="7" fillId="0" borderId="0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1" fontId="7" fillId="0" borderId="1" xfId="0" applyNumberFormat="1" applyFont="1" applyBorder="1" applyAlignment="1">
      <alignment horizontal="right" vertical="center"/>
    </xf>
    <xf numFmtId="0" fontId="29" fillId="0" borderId="0" xfId="0" applyFont="1" applyBorder="1" applyAlignment="1">
      <alignment horizontal="right" vertical="center"/>
    </xf>
    <xf numFmtId="1" fontId="29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1" fontId="4" fillId="0" borderId="0" xfId="0" applyNumberFormat="1" applyFont="1" applyAlignment="1">
      <alignment horizontal="right" vertical="center" shrinkToFit="1"/>
    </xf>
    <xf numFmtId="1" fontId="6" fillId="0" borderId="0" xfId="0" applyNumberFormat="1" applyFont="1" applyAlignment="1">
      <alignment horizontal="right" vertical="center"/>
    </xf>
    <xf numFmtId="2" fontId="39" fillId="0" borderId="0" xfId="0" applyNumberFormat="1" applyFont="1" applyAlignment="1">
      <alignment horizontal="right" vertical="center" shrinkToFit="1"/>
    </xf>
    <xf numFmtId="1" fontId="39" fillId="0" borderId="0" xfId="0" applyNumberFormat="1" applyFont="1" applyAlignment="1">
      <alignment horizontal="right" vertical="center" shrinkToFit="1"/>
    </xf>
    <xf numFmtId="164" fontId="7" fillId="0" borderId="1" xfId="0" applyNumberFormat="1" applyFont="1" applyBorder="1" applyAlignment="1">
      <alignment horizontal="right" vertical="center"/>
    </xf>
    <xf numFmtId="2" fontId="8" fillId="0" borderId="1" xfId="0" applyNumberFormat="1" applyFont="1" applyBorder="1" applyAlignment="1">
      <alignment horizontal="right" vertical="center" shrinkToFit="1"/>
    </xf>
    <xf numFmtId="1" fontId="8" fillId="0" borderId="1" xfId="0" applyNumberFormat="1" applyFont="1" applyBorder="1" applyAlignment="1">
      <alignment horizontal="right" vertical="center" shrinkToFit="1"/>
    </xf>
    <xf numFmtId="2" fontId="7" fillId="0" borderId="1" xfId="0" applyNumberFormat="1" applyFont="1" applyBorder="1" applyAlignment="1">
      <alignment horizontal="right" vertical="center"/>
    </xf>
    <xf numFmtId="1" fontId="7" fillId="0" borderId="1" xfId="0" applyNumberFormat="1" applyFont="1" applyBorder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2" fontId="8" fillId="0" borderId="0" xfId="0" applyNumberFormat="1" applyFont="1" applyAlignment="1">
      <alignment horizontal="right" vertical="center" shrinkToFit="1"/>
    </xf>
    <xf numFmtId="1" fontId="8" fillId="0" borderId="0" xfId="0" applyNumberFormat="1" applyFont="1" applyAlignment="1">
      <alignment horizontal="right" vertical="center" shrinkToFit="1"/>
    </xf>
    <xf numFmtId="2" fontId="7" fillId="0" borderId="0" xfId="0" applyNumberFormat="1" applyFont="1" applyAlignment="1">
      <alignment horizontal="right" vertical="center"/>
    </xf>
    <xf numFmtId="1" fontId="7" fillId="0" borderId="0" xfId="0" applyNumberFormat="1" applyFont="1" applyAlignment="1">
      <alignment horizontal="right" vertical="center" shrinkToFit="1"/>
    </xf>
    <xf numFmtId="164" fontId="7" fillId="0" borderId="0" xfId="0" applyNumberFormat="1" applyFont="1" applyBorder="1" applyAlignment="1">
      <alignment horizontal="right" vertical="center"/>
    </xf>
    <xf numFmtId="2" fontId="8" fillId="0" borderId="0" xfId="0" applyNumberFormat="1" applyFont="1" applyBorder="1" applyAlignment="1">
      <alignment horizontal="right" vertical="center" shrinkToFit="1"/>
    </xf>
    <xf numFmtId="1" fontId="8" fillId="0" borderId="0" xfId="0" applyNumberFormat="1" applyFont="1" applyBorder="1" applyAlignment="1">
      <alignment horizontal="right" vertical="center" shrinkToFit="1"/>
    </xf>
    <xf numFmtId="2" fontId="7" fillId="0" borderId="0" xfId="0" applyNumberFormat="1" applyFont="1" applyBorder="1" applyAlignment="1">
      <alignment horizontal="right" vertical="center"/>
    </xf>
    <xf numFmtId="1" fontId="1" fillId="0" borderId="0" xfId="0" applyNumberFormat="1" applyFont="1" applyBorder="1" applyAlignment="1">
      <alignment horizontal="right"/>
    </xf>
    <xf numFmtId="1" fontId="7" fillId="0" borderId="0" xfId="0" applyNumberFormat="1" applyFont="1" applyBorder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 shrinkToFit="1"/>
    </xf>
    <xf numFmtId="2" fontId="29" fillId="0" borderId="0" xfId="0" applyNumberFormat="1" applyFont="1" applyAlignment="1">
      <alignment horizontal="right" vertical="center" shrinkToFit="1"/>
    </xf>
    <xf numFmtId="1" fontId="29" fillId="0" borderId="0" xfId="0" applyNumberFormat="1" applyFont="1" applyAlignment="1">
      <alignment horizontal="right" vertical="center" shrinkToFit="1"/>
    </xf>
    <xf numFmtId="164" fontId="29" fillId="0" borderId="0" xfId="0" applyNumberFormat="1" applyFont="1" applyAlignment="1">
      <alignment horizontal="right" vertical="center" shrinkToFit="1"/>
    </xf>
    <xf numFmtId="164" fontId="7" fillId="0" borderId="1" xfId="0" applyNumberFormat="1" applyFont="1" applyBorder="1" applyAlignment="1">
      <alignment horizontal="right" vertical="center" shrinkToFit="1"/>
    </xf>
    <xf numFmtId="2" fontId="8" fillId="0" borderId="0" xfId="0" applyNumberFormat="1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" fillId="0" borderId="0" xfId="0" applyNumberFormat="1" applyFont="1" applyAlignment="1">
      <alignment horizontal="right" vertical="center"/>
    </xf>
    <xf numFmtId="2" fontId="1" fillId="0" borderId="0" xfId="0" applyNumberFormat="1" applyFont="1" applyAlignment="1">
      <alignment horizontal="right" vertical="center"/>
    </xf>
    <xf numFmtId="2" fontId="7" fillId="0" borderId="0" xfId="0" applyNumberFormat="1" applyFont="1" applyAlignment="1">
      <alignment horizontal="right" vertical="center" shrinkToFit="1"/>
    </xf>
    <xf numFmtId="0" fontId="17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14" fillId="0" borderId="0" xfId="1" applyFont="1" applyBorder="1" applyAlignment="1">
      <alignment horizontal="right"/>
    </xf>
    <xf numFmtId="0" fontId="14" fillId="0" borderId="0" xfId="1" applyFont="1" applyAlignment="1">
      <alignment horizontal="right"/>
    </xf>
    <xf numFmtId="0" fontId="3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10" xfId="0" applyFont="1" applyBorder="1" applyAlignment="1">
      <alignment horizontal="left"/>
    </xf>
    <xf numFmtId="0" fontId="18" fillId="0" borderId="0" xfId="0" applyFont="1" applyFill="1" applyBorder="1" applyAlignment="1">
      <alignment horizontal="right" vertical="top"/>
    </xf>
  </cellXfs>
  <cellStyles count="5">
    <cellStyle name="Hyperlink" xfId="1" builtinId="8"/>
    <cellStyle name="Normal" xfId="0" builtinId="0"/>
    <cellStyle name="Normal 2" xfId="3" xr:uid="{48A57E23-2444-4548-BC32-B59F31BA7F55}"/>
    <cellStyle name="Normal 2 2" xfId="4" xr:uid="{4F30D473-EAD5-4136-9FAD-65D315F7AB38}"/>
    <cellStyle name="Normal 3" xfId="2" xr:uid="{4F4A967B-0B58-442C-AF76-7CE76E07B9FB}"/>
  </cellStyles>
  <dxfs count="0"/>
  <tableStyles count="0" defaultPivotStyle="PivotStyleLight16"/>
  <colors>
    <mruColors>
      <color rgb="FFAAE0F9"/>
      <color rgb="FF00B9E7"/>
      <color rgb="FFFFF79A"/>
      <color rgb="FF85C86F"/>
      <color rgb="FFCE9C5A"/>
      <color rgb="FFE76549"/>
      <color rgb="FF00A78E"/>
      <color rgb="FF8AAA78"/>
      <color rgb="FFE442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ubs.geoscienceworld.org/gsa/geology/article-abstract/37/6/535/29997/When-do-black-shales-tell-molybdenum-isotope-tales?redirectedFrom=fulltext" TargetMode="External"/><Relationship Id="rId13" Type="http://schemas.openxmlformats.org/officeDocument/2006/relationships/hyperlink" Target="https://link.springer.com/content/pdf/10.1007/s11430-011-4188-z.pdf" TargetMode="External"/><Relationship Id="rId18" Type="http://schemas.openxmlformats.org/officeDocument/2006/relationships/hyperlink" Target="https://doi.pangaea.de/10.1594/PANGAEA.892958" TargetMode="External"/><Relationship Id="rId3" Type="http://schemas.openxmlformats.org/officeDocument/2006/relationships/hyperlink" Target="https://www.sciencedirect.com/science/article/pii/S0012821X14004683" TargetMode="External"/><Relationship Id="rId7" Type="http://schemas.openxmlformats.org/officeDocument/2006/relationships/hyperlink" Target="https://www.sciencedirect.com/science/article/pii/S0016703717302557" TargetMode="External"/><Relationship Id="rId12" Type="http://schemas.openxmlformats.org/officeDocument/2006/relationships/hyperlink" Target="https://www.sciencedirect.com/science/article/pii/S0009254117301407" TargetMode="External"/><Relationship Id="rId17" Type="http://schemas.openxmlformats.org/officeDocument/2006/relationships/hyperlink" Target="https://jgs.lyellcollection.org/content/164/1/175" TargetMode="External"/><Relationship Id="rId2" Type="http://schemas.openxmlformats.org/officeDocument/2006/relationships/hyperlink" Target="https://www.sciencedirect.com/science/article/pii/S0012821X16300176" TargetMode="External"/><Relationship Id="rId16" Type="http://schemas.openxmlformats.org/officeDocument/2006/relationships/hyperlink" Target="https://www.nature.com/articles/nature07072" TargetMode="External"/><Relationship Id="rId20" Type="http://schemas.openxmlformats.org/officeDocument/2006/relationships/hyperlink" Target="https://pubs.geoscienceworld.org/gsa/geology/article-abstract/36/3/231/29675/Molybdenum-isotope-evidence-for-global-ocean?redirectedFrom=fulltext" TargetMode="External"/><Relationship Id="rId1" Type="http://schemas.openxmlformats.org/officeDocument/2006/relationships/hyperlink" Target="https://www.sciencedirect.com/science/article/pii/S0016703719304260" TargetMode="External"/><Relationship Id="rId6" Type="http://schemas.openxmlformats.org/officeDocument/2006/relationships/hyperlink" Target="https://www.sciencedirect.com/science/article/pii/S0016703716301442" TargetMode="External"/><Relationship Id="rId11" Type="http://schemas.openxmlformats.org/officeDocument/2006/relationships/hyperlink" Target="https://agupubs.onlinelibrary.wiley.com/doi/full/10.1029/2010PA001963" TargetMode="External"/><Relationship Id="rId5" Type="http://schemas.openxmlformats.org/officeDocument/2006/relationships/hyperlink" Target="https://www.sciencedirect.com/science/article/pii/S0012821X18305508" TargetMode="External"/><Relationship Id="rId15" Type="http://schemas.openxmlformats.org/officeDocument/2006/relationships/hyperlink" Target="https://www.sciencedirect.com/science/article/pii/S0016703715005256" TargetMode="External"/><Relationship Id="rId10" Type="http://schemas.openxmlformats.org/officeDocument/2006/relationships/hyperlink" Target="https://www.sciencedirect.com/science/article/pii/S0009254112001453" TargetMode="External"/><Relationship Id="rId19" Type="http://schemas.openxmlformats.org/officeDocument/2006/relationships/hyperlink" Target="https://agupubs.onlinelibrary.wiley.com/doi/full/10.1002/2016PA003048" TargetMode="External"/><Relationship Id="rId4" Type="http://schemas.openxmlformats.org/officeDocument/2006/relationships/hyperlink" Target="https://doi.pangaea.de/10.1594/PANGAEA.780236" TargetMode="External"/><Relationship Id="rId9" Type="http://schemas.openxmlformats.org/officeDocument/2006/relationships/hyperlink" Target="https://www.sciencedirect.com/science/article/pii/S0016703720300387" TargetMode="External"/><Relationship Id="rId14" Type="http://schemas.openxmlformats.org/officeDocument/2006/relationships/hyperlink" Target="https://www.sciencedirect.com/science/article/pii/S000925411200235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77DF0-3454-4728-89E5-FD96F2F93CE1}">
  <sheetPr>
    <tabColor theme="0"/>
  </sheetPr>
  <dimension ref="A1:F25"/>
  <sheetViews>
    <sheetView tabSelected="1" workbookViewId="0">
      <selection activeCell="D35" sqref="D35"/>
    </sheetView>
  </sheetViews>
  <sheetFormatPr defaultColWidth="13.33203125" defaultRowHeight="13.2" x14ac:dyDescent="0.25"/>
  <cols>
    <col min="1" max="1" width="19.5546875" style="101" bestFit="1" customWidth="1"/>
    <col min="2" max="2" width="5" style="101" bestFit="1" customWidth="1"/>
    <col min="3" max="3" width="10" style="101" bestFit="1" customWidth="1"/>
    <col min="4" max="4" width="165.44140625" style="101" customWidth="1"/>
    <col min="5" max="5" width="14.77734375" style="101" customWidth="1"/>
    <col min="6" max="6" width="14.5546875" style="101" customWidth="1"/>
    <col min="7" max="16384" width="13.33203125" style="101"/>
  </cols>
  <sheetData>
    <row r="1" spans="1:6" s="133" customFormat="1" x14ac:dyDescent="0.25">
      <c r="A1" s="133" t="s">
        <v>295</v>
      </c>
      <c r="B1" s="133" t="s">
        <v>296</v>
      </c>
      <c r="C1" s="133" t="s">
        <v>297</v>
      </c>
      <c r="D1" s="133" t="s">
        <v>298</v>
      </c>
      <c r="E1" s="133" t="s">
        <v>299</v>
      </c>
      <c r="F1" s="133" t="s">
        <v>300</v>
      </c>
    </row>
    <row r="2" spans="1:6" s="245" customFormat="1" x14ac:dyDescent="0.25">
      <c r="A2" s="130" t="s">
        <v>465</v>
      </c>
      <c r="B2" s="130"/>
      <c r="C2" s="130"/>
      <c r="D2" s="130"/>
      <c r="E2" s="130"/>
      <c r="F2" s="130"/>
    </row>
    <row r="3" spans="1:6" x14ac:dyDescent="0.25">
      <c r="A3" s="246" t="s">
        <v>327</v>
      </c>
      <c r="B3" s="246">
        <v>2018</v>
      </c>
      <c r="C3" s="246" t="s">
        <v>309</v>
      </c>
      <c r="D3" s="249" t="s">
        <v>328</v>
      </c>
      <c r="E3" s="246" t="s">
        <v>323</v>
      </c>
      <c r="F3" s="247" t="s">
        <v>329</v>
      </c>
    </row>
    <row r="4" spans="1:6" x14ac:dyDescent="0.25">
      <c r="A4" s="101" t="s">
        <v>334</v>
      </c>
      <c r="B4" s="101">
        <v>2016</v>
      </c>
      <c r="C4" s="101" t="s">
        <v>302</v>
      </c>
      <c r="D4" s="1" t="s">
        <v>335</v>
      </c>
      <c r="E4" s="101" t="s">
        <v>336</v>
      </c>
      <c r="F4" s="248" t="s">
        <v>337</v>
      </c>
    </row>
    <row r="5" spans="1:6" x14ac:dyDescent="0.25">
      <c r="A5" s="101" t="s">
        <v>334</v>
      </c>
      <c r="B5" s="101">
        <v>2017</v>
      </c>
      <c r="C5" s="101" t="s">
        <v>302</v>
      </c>
      <c r="D5" s="249" t="s">
        <v>339</v>
      </c>
      <c r="E5" s="101" t="s">
        <v>336</v>
      </c>
      <c r="F5" s="248" t="s">
        <v>340</v>
      </c>
    </row>
    <row r="6" spans="1:6" x14ac:dyDescent="0.25">
      <c r="A6" s="46" t="s">
        <v>301</v>
      </c>
      <c r="B6" s="101">
        <v>2017</v>
      </c>
      <c r="C6" s="46" t="s">
        <v>518</v>
      </c>
      <c r="D6" s="250" t="s">
        <v>519</v>
      </c>
      <c r="E6" s="46" t="s">
        <v>536</v>
      </c>
      <c r="F6" s="248" t="s">
        <v>520</v>
      </c>
    </row>
    <row r="7" spans="1:6" x14ac:dyDescent="0.25">
      <c r="A7" s="101" t="s">
        <v>308</v>
      </c>
      <c r="B7" s="101">
        <v>2016</v>
      </c>
      <c r="C7" s="101" t="s">
        <v>309</v>
      </c>
      <c r="D7" s="1" t="s">
        <v>310</v>
      </c>
      <c r="E7" s="101" t="s">
        <v>303</v>
      </c>
      <c r="F7" s="248" t="s">
        <v>311</v>
      </c>
    </row>
    <row r="8" spans="1:6" x14ac:dyDescent="0.25">
      <c r="A8" s="101" t="s">
        <v>343</v>
      </c>
      <c r="B8" s="101">
        <v>2009</v>
      </c>
      <c r="C8" s="101" t="s">
        <v>346</v>
      </c>
      <c r="D8" s="1" t="s">
        <v>347</v>
      </c>
      <c r="E8" s="101" t="s">
        <v>345</v>
      </c>
      <c r="F8" s="248" t="s">
        <v>344</v>
      </c>
    </row>
    <row r="9" spans="1:6" x14ac:dyDescent="0.25">
      <c r="A9" s="101" t="s">
        <v>350</v>
      </c>
      <c r="B9" s="101">
        <v>2020</v>
      </c>
      <c r="C9" s="101" t="s">
        <v>302</v>
      </c>
      <c r="D9" s="1" t="s">
        <v>351</v>
      </c>
      <c r="E9" s="101" t="s">
        <v>345</v>
      </c>
      <c r="F9" s="248" t="s">
        <v>352</v>
      </c>
    </row>
    <row r="10" spans="1:6" x14ac:dyDescent="0.25">
      <c r="A10" s="46" t="s">
        <v>466</v>
      </c>
      <c r="B10" s="101">
        <v>2015</v>
      </c>
      <c r="C10" s="46" t="s">
        <v>302</v>
      </c>
      <c r="D10" s="250" t="s">
        <v>467</v>
      </c>
      <c r="E10" s="46" t="s">
        <v>306</v>
      </c>
      <c r="F10" s="248" t="s">
        <v>468</v>
      </c>
    </row>
    <row r="11" spans="1:6" x14ac:dyDescent="0.25">
      <c r="A11" s="101" t="s">
        <v>422</v>
      </c>
      <c r="B11" s="101">
        <v>2017</v>
      </c>
      <c r="C11" s="101" t="s">
        <v>360</v>
      </c>
      <c r="D11" s="1" t="s">
        <v>423</v>
      </c>
      <c r="E11" s="101" t="s">
        <v>424</v>
      </c>
      <c r="F11" s="248" t="s">
        <v>425</v>
      </c>
    </row>
    <row r="12" spans="1:6" x14ac:dyDescent="0.25">
      <c r="A12" s="101" t="s">
        <v>304</v>
      </c>
      <c r="B12" s="101">
        <v>2019</v>
      </c>
      <c r="C12" s="101" t="s">
        <v>302</v>
      </c>
      <c r="D12" s="1" t="s">
        <v>305</v>
      </c>
      <c r="E12" s="101" t="s">
        <v>306</v>
      </c>
      <c r="F12" s="248" t="s">
        <v>307</v>
      </c>
    </row>
    <row r="13" spans="1:6" x14ac:dyDescent="0.25">
      <c r="A13" s="46" t="s">
        <v>366</v>
      </c>
      <c r="B13" s="101">
        <v>2008</v>
      </c>
      <c r="C13" s="46" t="s">
        <v>346</v>
      </c>
      <c r="D13" s="250" t="s">
        <v>534</v>
      </c>
      <c r="E13" s="46" t="s">
        <v>536</v>
      </c>
      <c r="F13" s="248" t="s">
        <v>535</v>
      </c>
    </row>
    <row r="14" spans="1:6" x14ac:dyDescent="0.25">
      <c r="A14" s="101" t="s">
        <v>366</v>
      </c>
      <c r="B14" s="101">
        <v>2010</v>
      </c>
      <c r="C14" s="101" t="s">
        <v>367</v>
      </c>
      <c r="D14" s="249" t="s">
        <v>368</v>
      </c>
      <c r="E14" s="101" t="s">
        <v>369</v>
      </c>
      <c r="F14" s="248" t="s">
        <v>370</v>
      </c>
    </row>
    <row r="15" spans="1:6" x14ac:dyDescent="0.25">
      <c r="A15" s="46" t="s">
        <v>514</v>
      </c>
      <c r="B15" s="101">
        <v>2018</v>
      </c>
      <c r="C15" s="46" t="s">
        <v>321</v>
      </c>
      <c r="D15" s="250" t="s">
        <v>515</v>
      </c>
      <c r="E15" s="46" t="s">
        <v>516</v>
      </c>
      <c r="F15" s="248" t="s">
        <v>517</v>
      </c>
    </row>
    <row r="16" spans="1:6" s="24" customFormat="1" ht="14.4" customHeight="1" thickBot="1" x14ac:dyDescent="0.3">
      <c r="A16" s="101" t="s">
        <v>320</v>
      </c>
      <c r="B16" s="101">
        <v>2010</v>
      </c>
      <c r="C16" s="101" t="s">
        <v>321</v>
      </c>
      <c r="D16" s="251" t="s">
        <v>322</v>
      </c>
      <c r="E16" s="101" t="s">
        <v>323</v>
      </c>
      <c r="F16" s="248" t="s">
        <v>326</v>
      </c>
    </row>
    <row r="17" spans="1:6" x14ac:dyDescent="0.25">
      <c r="A17" s="46" t="s">
        <v>509</v>
      </c>
      <c r="B17" s="101">
        <v>2007</v>
      </c>
      <c r="C17" s="46" t="s">
        <v>510</v>
      </c>
      <c r="D17" s="250" t="s">
        <v>511</v>
      </c>
      <c r="E17" s="46" t="s">
        <v>507</v>
      </c>
      <c r="F17" s="248" t="s">
        <v>512</v>
      </c>
    </row>
    <row r="18" spans="1:6" x14ac:dyDescent="0.25">
      <c r="A18" s="101" t="s">
        <v>313</v>
      </c>
      <c r="B18" s="101">
        <v>2014</v>
      </c>
      <c r="C18" s="101" t="s">
        <v>309</v>
      </c>
      <c r="D18" s="1" t="s">
        <v>314</v>
      </c>
      <c r="E18" s="101" t="s">
        <v>303</v>
      </c>
      <c r="F18" s="248" t="s">
        <v>315</v>
      </c>
    </row>
    <row r="19" spans="1:6" x14ac:dyDescent="0.25">
      <c r="A19" s="46" t="s">
        <v>504</v>
      </c>
      <c r="B19" s="101">
        <v>2008</v>
      </c>
      <c r="C19" s="46" t="s">
        <v>505</v>
      </c>
      <c r="D19" s="250" t="s">
        <v>506</v>
      </c>
      <c r="E19" s="46" t="s">
        <v>507</v>
      </c>
      <c r="F19" s="248" t="s">
        <v>508</v>
      </c>
    </row>
    <row r="20" spans="1:6" x14ac:dyDescent="0.25">
      <c r="A20" s="46" t="s">
        <v>460</v>
      </c>
      <c r="B20" s="101">
        <v>2012</v>
      </c>
      <c r="C20" s="46" t="s">
        <v>360</v>
      </c>
      <c r="D20" s="250" t="s">
        <v>461</v>
      </c>
      <c r="E20" s="46" t="s">
        <v>336</v>
      </c>
      <c r="F20" s="248" t="s">
        <v>462</v>
      </c>
    </row>
    <row r="21" spans="1:6" x14ac:dyDescent="0.25">
      <c r="A21" s="101" t="s">
        <v>359</v>
      </c>
      <c r="B21" s="101">
        <v>2011</v>
      </c>
      <c r="C21" s="101" t="s">
        <v>427</v>
      </c>
      <c r="D21" s="1" t="s">
        <v>428</v>
      </c>
      <c r="E21" s="101" t="s">
        <v>424</v>
      </c>
      <c r="F21" s="248" t="s">
        <v>429</v>
      </c>
    </row>
    <row r="22" spans="1:6" x14ac:dyDescent="0.25">
      <c r="A22" s="101" t="s">
        <v>359</v>
      </c>
      <c r="B22" s="101">
        <v>2012</v>
      </c>
      <c r="C22" s="101" t="s">
        <v>360</v>
      </c>
      <c r="D22" s="1" t="s">
        <v>361</v>
      </c>
      <c r="E22" s="101" t="s">
        <v>364</v>
      </c>
      <c r="F22" s="248" t="s">
        <v>362</v>
      </c>
    </row>
    <row r="25" spans="1:6" x14ac:dyDescent="0.25">
      <c r="F25" s="46"/>
    </row>
  </sheetData>
  <sortState xmlns:xlrd2="http://schemas.microsoft.com/office/spreadsheetml/2017/richdata2" ref="A3:F22">
    <sortCondition ref="A22"/>
  </sortState>
  <hyperlinks>
    <hyperlink ref="F12" r:id="rId1" xr:uid="{A04CDE83-9252-4CB7-A28A-D4BEEDF6BA88}"/>
    <hyperlink ref="F7" r:id="rId2" xr:uid="{CC430734-DB00-41B5-919F-E7E944F40EB5}"/>
    <hyperlink ref="F18" r:id="rId3" xr:uid="{77B3679E-B92F-4093-94C8-D77161439A6F}"/>
    <hyperlink ref="F16" r:id="rId4" xr:uid="{F2637FB9-0716-46B4-9472-5C905333D37D}"/>
    <hyperlink ref="F3" r:id="rId5" xr:uid="{9DE6722D-5642-461D-B8F6-A4675123386C}"/>
    <hyperlink ref="F4" r:id="rId6" xr:uid="{294C2C1A-AED3-4FC7-AF26-46A3D1E297FC}"/>
    <hyperlink ref="F5" r:id="rId7" xr:uid="{85A11343-124A-4A14-B7B6-1235C4CCA5E5}"/>
    <hyperlink ref="F8" r:id="rId8" xr:uid="{C0E5C2A7-B472-499A-9409-9AF8E366872A}"/>
    <hyperlink ref="F9" r:id="rId9" xr:uid="{C49F5DFB-A06E-4F2A-A061-A19A59658B57}"/>
    <hyperlink ref="F22" r:id="rId10" xr:uid="{D9186F8F-22A2-4854-995F-A359C93002DA}"/>
    <hyperlink ref="F14" r:id="rId11" xr:uid="{B3147E4A-B594-4A7E-9789-D7CB1FFB3BF6}"/>
    <hyperlink ref="F11" r:id="rId12" xr:uid="{D425BAA7-9C89-4048-B1F7-5C96E2492832}"/>
    <hyperlink ref="F21" r:id="rId13" xr:uid="{6AB05309-1BE0-4E28-94A5-55C00FBD26DF}"/>
    <hyperlink ref="F20" r:id="rId14" xr:uid="{C0A75542-C83A-4F99-B316-68D29549D57B}"/>
    <hyperlink ref="F10" r:id="rId15" xr:uid="{96A16800-D20D-4214-9CE4-6774E80FB720}"/>
    <hyperlink ref="F19" r:id="rId16" xr:uid="{1A39A339-CF1C-4398-9FC7-64306CF86351}"/>
    <hyperlink ref="F17" r:id="rId17" xr:uid="{30F33C9A-98F5-414B-8A5E-5E96606DFD0C}"/>
    <hyperlink ref="F15" r:id="rId18" xr:uid="{E2D47A40-F930-4E9B-B77A-F48B1016DCA0}"/>
    <hyperlink ref="F6" r:id="rId19" xr:uid="{CC058B41-54D3-4236-8E58-27CE98F51C15}"/>
    <hyperlink ref="F13" r:id="rId20" xr:uid="{516938A6-25DC-41FB-B863-22E63C06667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CE3A0-1E0F-4497-8B2B-8DCBB4A9E2EF}">
  <sheetPr>
    <tabColor rgb="FFE44253"/>
  </sheetPr>
  <dimension ref="A1:P103"/>
  <sheetViews>
    <sheetView zoomScaleNormal="100" workbookViewId="0">
      <pane ySplit="1" topLeftCell="A2" activePane="bottomLeft" state="frozen"/>
      <selection sqref="A1:XFD1048576"/>
      <selection pane="bottomLeft" activeCell="C37" sqref="C37:C38"/>
    </sheetView>
  </sheetViews>
  <sheetFormatPr defaultRowHeight="13.2" x14ac:dyDescent="0.25"/>
  <cols>
    <col min="1" max="1" width="15.21875" style="128" customWidth="1"/>
    <col min="2" max="2" width="8.21875" style="128" bestFit="1" customWidth="1"/>
    <col min="3" max="3" width="12.109375" style="128" bestFit="1" customWidth="1"/>
    <col min="4" max="4" width="8.77734375" style="128" bestFit="1" customWidth="1"/>
    <col min="5" max="5" width="4.5546875" style="128" bestFit="1" customWidth="1"/>
    <col min="6" max="6" width="6" style="128" bestFit="1" customWidth="1"/>
    <col min="7" max="7" width="14.109375" style="128" customWidth="1"/>
    <col min="8" max="8" width="14.33203125" style="128" bestFit="1" customWidth="1"/>
    <col min="9" max="9" width="10.5546875" style="128" bestFit="1" customWidth="1"/>
    <col min="10" max="10" width="10.77734375" style="128" customWidth="1"/>
    <col min="11" max="11" width="8.5546875" style="128" bestFit="1" customWidth="1"/>
    <col min="12" max="12" width="11.5546875" style="128" bestFit="1" customWidth="1"/>
    <col min="13" max="13" width="6.5546875" style="128" bestFit="1" customWidth="1"/>
    <col min="14" max="14" width="5.77734375" style="128" bestFit="1" customWidth="1"/>
    <col min="15" max="15" width="5.33203125" style="128" bestFit="1" customWidth="1"/>
    <col min="16" max="16" width="6.88671875" style="128" bestFit="1" customWidth="1"/>
    <col min="17" max="16384" width="8.88671875" style="128"/>
  </cols>
  <sheetData>
    <row r="1" spans="1:16" ht="15.6" x14ac:dyDescent="0.25">
      <c r="A1" s="211" t="s">
        <v>0</v>
      </c>
      <c r="B1" s="212" t="s">
        <v>1</v>
      </c>
      <c r="C1" s="212" t="s">
        <v>2</v>
      </c>
      <c r="D1" s="213" t="s">
        <v>330</v>
      </c>
      <c r="E1" s="213" t="s">
        <v>8</v>
      </c>
      <c r="F1" s="214" t="s">
        <v>6</v>
      </c>
      <c r="G1" s="213" t="s">
        <v>464</v>
      </c>
      <c r="H1" s="213" t="s">
        <v>464</v>
      </c>
      <c r="I1" s="213" t="s">
        <v>464</v>
      </c>
      <c r="J1" s="213" t="s">
        <v>464</v>
      </c>
      <c r="K1" s="213" t="s">
        <v>3</v>
      </c>
      <c r="L1" s="213" t="s">
        <v>4</v>
      </c>
      <c r="M1" s="213" t="s">
        <v>186</v>
      </c>
      <c r="N1" s="215" t="s">
        <v>7</v>
      </c>
      <c r="O1" s="216" t="s">
        <v>111</v>
      </c>
      <c r="P1" s="213" t="s">
        <v>5</v>
      </c>
    </row>
    <row r="2" spans="1:16" s="133" customFormat="1" ht="15.6" x14ac:dyDescent="0.25">
      <c r="A2" s="211"/>
      <c r="B2" s="211"/>
      <c r="C2" s="212" t="s">
        <v>9</v>
      </c>
      <c r="D2" s="217" t="s">
        <v>548</v>
      </c>
      <c r="E2" s="217"/>
      <c r="F2" s="218" t="s">
        <v>11</v>
      </c>
      <c r="G2" s="213" t="s">
        <v>581</v>
      </c>
      <c r="H2" s="213" t="s">
        <v>582</v>
      </c>
      <c r="I2" s="213" t="s">
        <v>538</v>
      </c>
      <c r="J2" s="213" t="s">
        <v>537</v>
      </c>
      <c r="K2" s="213"/>
      <c r="L2" s="213"/>
      <c r="N2" s="215" t="s">
        <v>11</v>
      </c>
      <c r="O2" s="214" t="s">
        <v>312</v>
      </c>
      <c r="P2" s="213" t="s">
        <v>10</v>
      </c>
    </row>
    <row r="3" spans="1:16" x14ac:dyDescent="0.25">
      <c r="A3" s="197" t="s">
        <v>12</v>
      </c>
      <c r="B3" s="205"/>
      <c r="C3" s="219"/>
      <c r="D3" s="220"/>
      <c r="E3" s="220"/>
      <c r="F3" s="221"/>
      <c r="G3" s="222"/>
      <c r="H3" s="222"/>
      <c r="I3" s="222"/>
      <c r="J3" s="222"/>
      <c r="K3" s="222"/>
      <c r="L3" s="222"/>
      <c r="M3" s="222"/>
      <c r="N3" s="223"/>
      <c r="O3" s="207"/>
      <c r="P3" s="222"/>
    </row>
    <row r="4" spans="1:16" x14ac:dyDescent="0.25">
      <c r="A4" s="200" t="s">
        <v>15</v>
      </c>
      <c r="B4" s="200" t="s">
        <v>14</v>
      </c>
      <c r="C4" s="224">
        <v>4.8</v>
      </c>
      <c r="D4" s="225">
        <v>0.76</v>
      </c>
      <c r="E4" s="225">
        <v>0.1</v>
      </c>
      <c r="F4" s="226">
        <v>275</v>
      </c>
      <c r="G4" s="227" t="str">
        <f>IF(K4&gt;=0.38,"Anoxic","Oxic")</f>
        <v>Anoxic</v>
      </c>
      <c r="H4" s="227" t="str">
        <f>IF(L4&gt;=0.7,"Euxinic","Non-euxinic")</f>
        <v>Euxinic</v>
      </c>
      <c r="I4" s="227"/>
      <c r="J4" s="227" t="s">
        <v>545</v>
      </c>
      <c r="K4" s="227">
        <v>0.82421001788278325</v>
      </c>
      <c r="L4" s="227">
        <v>0.91812100163190369</v>
      </c>
      <c r="M4" s="190"/>
      <c r="N4" s="228">
        <v>20.038695916014671</v>
      </c>
      <c r="O4" s="202"/>
      <c r="P4" s="224">
        <v>4.8</v>
      </c>
    </row>
    <row r="5" spans="1:16" x14ac:dyDescent="0.25">
      <c r="A5" s="203" t="s">
        <v>16</v>
      </c>
      <c r="B5" s="203" t="s">
        <v>14</v>
      </c>
      <c r="C5" s="229">
        <v>5</v>
      </c>
      <c r="D5" s="230">
        <v>0.11846299230658848</v>
      </c>
      <c r="E5" s="230">
        <v>0.1</v>
      </c>
      <c r="F5" s="231">
        <v>232</v>
      </c>
      <c r="G5" s="227" t="str">
        <f t="shared" ref="G5:G16" si="0">IF(K5&gt;=0.38,"Anoxic","Oxic")</f>
        <v>Anoxic</v>
      </c>
      <c r="H5" s="227" t="str">
        <f t="shared" ref="H5:H16" si="1">IF(L5&gt;=0.7,"Euxinic","Non-euxinic")</f>
        <v>Euxinic</v>
      </c>
      <c r="I5" s="232"/>
      <c r="J5" s="232" t="s">
        <v>545</v>
      </c>
      <c r="K5" s="232">
        <v>1.0278595714330074</v>
      </c>
      <c r="L5" s="232">
        <v>0.98652708612067719</v>
      </c>
      <c r="M5" s="233"/>
      <c r="N5" s="234">
        <v>18.630209737430466</v>
      </c>
      <c r="O5" s="204"/>
      <c r="P5" s="229">
        <v>5.4</v>
      </c>
    </row>
    <row r="6" spans="1:16" x14ac:dyDescent="0.25">
      <c r="A6" s="200" t="s">
        <v>17</v>
      </c>
      <c r="B6" s="200" t="s">
        <v>14</v>
      </c>
      <c r="C6" s="224">
        <v>5.2</v>
      </c>
      <c r="D6" s="225">
        <v>0.47030464029869112</v>
      </c>
      <c r="E6" s="225">
        <v>0.1</v>
      </c>
      <c r="F6" s="226">
        <v>339</v>
      </c>
      <c r="G6" s="227" t="str">
        <f t="shared" si="0"/>
        <v>Anoxic</v>
      </c>
      <c r="H6" s="227" t="str">
        <f t="shared" si="1"/>
        <v>Euxinic</v>
      </c>
      <c r="I6" s="227"/>
      <c r="J6" s="227" t="s">
        <v>545</v>
      </c>
      <c r="K6" s="227">
        <v>0.5108299121501183</v>
      </c>
      <c r="L6" s="227">
        <v>1</v>
      </c>
      <c r="M6" s="190"/>
      <c r="N6" s="235">
        <v>9.5357568510397268</v>
      </c>
      <c r="O6" s="202"/>
      <c r="P6" s="224">
        <v>6.7</v>
      </c>
    </row>
    <row r="7" spans="1:16" x14ac:dyDescent="0.25">
      <c r="A7" s="200" t="s">
        <v>21</v>
      </c>
      <c r="B7" s="200" t="s">
        <v>20</v>
      </c>
      <c r="C7" s="224">
        <v>57.6</v>
      </c>
      <c r="D7" s="225">
        <v>0.01</v>
      </c>
      <c r="E7" s="225">
        <v>0.1</v>
      </c>
      <c r="F7" s="226">
        <v>947</v>
      </c>
      <c r="G7" s="227" t="str">
        <f t="shared" si="0"/>
        <v>Anoxic</v>
      </c>
      <c r="H7" s="227" t="str">
        <f t="shared" si="1"/>
        <v>Euxinic</v>
      </c>
      <c r="I7" s="227"/>
      <c r="J7" s="227" t="s">
        <v>545</v>
      </c>
      <c r="K7" s="227">
        <v>0.7314298274106471</v>
      </c>
      <c r="L7" s="227">
        <v>0.75381620378316394</v>
      </c>
      <c r="M7" s="190"/>
      <c r="N7" s="228">
        <v>94.627012463197829</v>
      </c>
      <c r="O7" s="202"/>
      <c r="P7" s="224">
        <v>5.65</v>
      </c>
    </row>
    <row r="8" spans="1:16" x14ac:dyDescent="0.25">
      <c r="A8" s="200" t="s">
        <v>23</v>
      </c>
      <c r="B8" s="200" t="s">
        <v>20</v>
      </c>
      <c r="C8" s="224">
        <v>58.8</v>
      </c>
      <c r="D8" s="225">
        <v>-1.9471755683200954E-2</v>
      </c>
      <c r="E8" s="225">
        <v>0.1</v>
      </c>
      <c r="F8" s="226">
        <v>1066</v>
      </c>
      <c r="G8" s="227" t="str">
        <f t="shared" si="0"/>
        <v>Anoxic</v>
      </c>
      <c r="H8" s="227" t="str">
        <f t="shared" si="1"/>
        <v>Euxinic</v>
      </c>
      <c r="I8" s="227"/>
      <c r="J8" s="227" t="s">
        <v>545</v>
      </c>
      <c r="K8" s="227">
        <v>0.84688249119150705</v>
      </c>
      <c r="L8" s="227">
        <v>0.81784408743256032</v>
      </c>
      <c r="M8" s="190"/>
      <c r="N8" s="228">
        <v>68.526400742928161</v>
      </c>
      <c r="O8" s="202"/>
      <c r="P8" s="224">
        <v>5.77</v>
      </c>
    </row>
    <row r="9" spans="1:16" x14ac:dyDescent="0.25">
      <c r="A9" s="200" t="s">
        <v>25</v>
      </c>
      <c r="B9" s="200" t="s">
        <v>20</v>
      </c>
      <c r="C9" s="224">
        <v>60.2</v>
      </c>
      <c r="D9" s="225">
        <v>1.3174320012026988</v>
      </c>
      <c r="E9" s="225">
        <v>0.15</v>
      </c>
      <c r="F9" s="226">
        <v>137</v>
      </c>
      <c r="G9" s="227" t="str">
        <f t="shared" si="0"/>
        <v>Anoxic</v>
      </c>
      <c r="H9" s="227" t="str">
        <f t="shared" si="1"/>
        <v>Euxinic</v>
      </c>
      <c r="I9" s="227"/>
      <c r="J9" s="227" t="s">
        <v>545</v>
      </c>
      <c r="K9" s="227">
        <v>0.84307330556013904</v>
      </c>
      <c r="L9" s="227">
        <v>0.74040141528399883</v>
      </c>
      <c r="M9" s="190"/>
      <c r="N9" s="228">
        <v>35.42693060521237</v>
      </c>
      <c r="O9" s="202"/>
      <c r="P9" s="224">
        <v>4.08</v>
      </c>
    </row>
    <row r="10" spans="1:16" x14ac:dyDescent="0.25">
      <c r="A10" s="200" t="s">
        <v>26</v>
      </c>
      <c r="B10" s="200" t="s">
        <v>20</v>
      </c>
      <c r="C10" s="224">
        <v>61.2</v>
      </c>
      <c r="D10" s="225">
        <v>1.0897833761767224</v>
      </c>
      <c r="E10" s="225">
        <v>0.1</v>
      </c>
      <c r="F10" s="226">
        <v>179</v>
      </c>
      <c r="G10" s="227" t="str">
        <f t="shared" si="0"/>
        <v>Anoxic</v>
      </c>
      <c r="H10" s="227" t="str">
        <f t="shared" si="1"/>
        <v>Euxinic</v>
      </c>
      <c r="I10" s="227"/>
      <c r="J10" s="227" t="s">
        <v>545</v>
      </c>
      <c r="K10" s="227">
        <v>1</v>
      </c>
      <c r="L10" s="227">
        <v>0.72285736988400462</v>
      </c>
      <c r="M10" s="190"/>
      <c r="N10" s="228">
        <v>46.854142416488649</v>
      </c>
      <c r="O10" s="202"/>
      <c r="P10" s="224">
        <v>4.45</v>
      </c>
    </row>
    <row r="11" spans="1:16" s="125" customFormat="1" x14ac:dyDescent="0.25">
      <c r="A11" s="28" t="s">
        <v>13</v>
      </c>
      <c r="B11" s="28" t="s">
        <v>14</v>
      </c>
      <c r="C11" s="134">
        <v>4.5</v>
      </c>
      <c r="D11" s="236">
        <v>0.29790726086296881</v>
      </c>
      <c r="E11" s="236">
        <v>0.1</v>
      </c>
      <c r="F11" s="237">
        <v>491</v>
      </c>
      <c r="G11" s="27" t="str">
        <f t="shared" si="0"/>
        <v>Oxic</v>
      </c>
      <c r="H11" s="27" t="str">
        <f t="shared" si="1"/>
        <v>Non-euxinic</v>
      </c>
      <c r="I11" s="27"/>
      <c r="J11" s="27" t="s">
        <v>545</v>
      </c>
      <c r="K11" s="27">
        <v>0.37645108213735373</v>
      </c>
      <c r="L11" s="27">
        <v>0.30185011113335747</v>
      </c>
      <c r="M11" s="162"/>
      <c r="N11" s="238">
        <v>8.7735390335697403</v>
      </c>
      <c r="O11" s="136"/>
      <c r="P11" s="134">
        <v>7.2</v>
      </c>
    </row>
    <row r="12" spans="1:16" s="125" customFormat="1" x14ac:dyDescent="0.25">
      <c r="A12" s="28" t="s">
        <v>19</v>
      </c>
      <c r="B12" s="28" t="s">
        <v>20</v>
      </c>
      <c r="C12" s="134">
        <v>56.5</v>
      </c>
      <c r="D12" s="236">
        <v>-1.0009887412723104</v>
      </c>
      <c r="E12" s="236">
        <v>0.1</v>
      </c>
      <c r="F12" s="237">
        <v>1214</v>
      </c>
      <c r="G12" s="27" t="str">
        <f t="shared" si="0"/>
        <v>Anoxic</v>
      </c>
      <c r="H12" s="27" t="str">
        <f t="shared" si="1"/>
        <v>Non-euxinic</v>
      </c>
      <c r="I12" s="27"/>
      <c r="J12" s="27" t="s">
        <v>545</v>
      </c>
      <c r="K12" s="27">
        <v>0.65339107591430212</v>
      </c>
      <c r="L12" s="27">
        <v>0.52369853327882654</v>
      </c>
      <c r="M12" s="162"/>
      <c r="N12" s="237">
        <v>43.605646605077645</v>
      </c>
      <c r="O12" s="136"/>
      <c r="P12" s="134">
        <v>5.84</v>
      </c>
    </row>
    <row r="13" spans="1:16" s="125" customFormat="1" x14ac:dyDescent="0.25">
      <c r="A13" s="28" t="s">
        <v>22</v>
      </c>
      <c r="B13" s="28" t="s">
        <v>20</v>
      </c>
      <c r="C13" s="134">
        <v>58</v>
      </c>
      <c r="D13" s="236">
        <v>0.01</v>
      </c>
      <c r="E13" s="236">
        <v>0.1</v>
      </c>
      <c r="F13" s="237">
        <v>1071</v>
      </c>
      <c r="G13" s="27" t="str">
        <f t="shared" si="0"/>
        <v>Anoxic</v>
      </c>
      <c r="H13" s="27" t="str">
        <f t="shared" si="1"/>
        <v>Non-euxinic</v>
      </c>
      <c r="I13" s="27"/>
      <c r="J13" s="27" t="s">
        <v>545</v>
      </c>
      <c r="K13" s="27">
        <v>0.63082995532876673</v>
      </c>
      <c r="L13" s="27">
        <v>0.52117992812737579</v>
      </c>
      <c r="M13" s="162"/>
      <c r="N13" s="237">
        <v>36.941884177559189</v>
      </c>
      <c r="O13" s="136"/>
      <c r="P13" s="134">
        <v>5.66</v>
      </c>
    </row>
    <row r="14" spans="1:16" s="125" customFormat="1" x14ac:dyDescent="0.25">
      <c r="A14" s="28" t="s">
        <v>24</v>
      </c>
      <c r="B14" s="28" t="s">
        <v>20</v>
      </c>
      <c r="C14" s="134">
        <v>59.5</v>
      </c>
      <c r="D14" s="236">
        <v>1.1901611333132762</v>
      </c>
      <c r="E14" s="236">
        <v>0.1</v>
      </c>
      <c r="F14" s="237">
        <v>374</v>
      </c>
      <c r="G14" s="27" t="str">
        <f t="shared" si="0"/>
        <v>Anoxic</v>
      </c>
      <c r="H14" s="27" t="str">
        <f t="shared" si="1"/>
        <v>Non-euxinic</v>
      </c>
      <c r="I14" s="27"/>
      <c r="J14" s="27" t="s">
        <v>545</v>
      </c>
      <c r="K14" s="27">
        <v>0.79463702781441659</v>
      </c>
      <c r="L14" s="27">
        <v>0.33983579335572434</v>
      </c>
      <c r="M14" s="162"/>
      <c r="N14" s="237">
        <v>81.174475749578662</v>
      </c>
      <c r="O14" s="136"/>
      <c r="P14" s="134">
        <v>5.47</v>
      </c>
    </row>
    <row r="15" spans="1:16" s="125" customFormat="1" x14ac:dyDescent="0.25">
      <c r="A15" s="28" t="s">
        <v>27</v>
      </c>
      <c r="B15" s="28" t="s">
        <v>20</v>
      </c>
      <c r="C15" s="134">
        <v>62.5</v>
      </c>
      <c r="D15" s="236">
        <v>0.42655269145659069</v>
      </c>
      <c r="E15" s="236">
        <v>0.1</v>
      </c>
      <c r="F15" s="237">
        <v>215</v>
      </c>
      <c r="G15" s="27" t="str">
        <f t="shared" si="0"/>
        <v>Anoxic</v>
      </c>
      <c r="H15" s="27" t="str">
        <f t="shared" si="1"/>
        <v>Non-euxinic</v>
      </c>
      <c r="I15" s="27"/>
      <c r="J15" s="27" t="s">
        <v>545</v>
      </c>
      <c r="K15" s="27">
        <v>1.1524604037367392</v>
      </c>
      <c r="L15" s="27">
        <v>0.29768480319052437</v>
      </c>
      <c r="M15" s="162"/>
      <c r="N15" s="237">
        <v>11.693200068885076</v>
      </c>
      <c r="O15" s="136"/>
      <c r="P15" s="134">
        <v>2.89</v>
      </c>
    </row>
    <row r="16" spans="1:16" s="125" customFormat="1" x14ac:dyDescent="0.25">
      <c r="A16" s="28" t="s">
        <v>18</v>
      </c>
      <c r="B16" s="28" t="s">
        <v>14</v>
      </c>
      <c r="C16" s="134">
        <v>7.3</v>
      </c>
      <c r="D16" s="236">
        <v>-0.32497610368223395</v>
      </c>
      <c r="E16" s="236">
        <v>0.22</v>
      </c>
      <c r="F16" s="237">
        <v>234</v>
      </c>
      <c r="G16" s="27" t="str">
        <f t="shared" si="0"/>
        <v>Oxic</v>
      </c>
      <c r="H16" s="27" t="str">
        <f t="shared" si="1"/>
        <v>Non-euxinic</v>
      </c>
      <c r="I16" s="27"/>
      <c r="J16" s="27" t="s">
        <v>545</v>
      </c>
      <c r="K16" s="27">
        <v>0.3662105224985176</v>
      </c>
      <c r="L16" s="27">
        <v>0.32825613449051222</v>
      </c>
      <c r="M16" s="162"/>
      <c r="N16" s="238">
        <v>3.1583042144886599</v>
      </c>
      <c r="O16" s="136"/>
      <c r="P16" s="134">
        <v>6.3</v>
      </c>
    </row>
    <row r="17" spans="1:16" x14ac:dyDescent="0.25">
      <c r="A17" s="197" t="s">
        <v>28</v>
      </c>
      <c r="B17" s="205"/>
      <c r="C17" s="219"/>
      <c r="D17" s="220"/>
      <c r="E17" s="220"/>
      <c r="F17" s="221"/>
      <c r="G17" s="222"/>
      <c r="H17" s="222"/>
      <c r="I17" s="222"/>
      <c r="J17" s="222"/>
      <c r="K17" s="222"/>
      <c r="L17" s="222"/>
      <c r="M17" s="207"/>
      <c r="N17" s="239"/>
      <c r="O17" s="207"/>
      <c r="P17" s="219"/>
    </row>
    <row r="18" spans="1:16" x14ac:dyDescent="0.25">
      <c r="A18" s="200" t="s">
        <v>33</v>
      </c>
      <c r="B18" s="200" t="s">
        <v>14</v>
      </c>
      <c r="C18" s="224">
        <v>11</v>
      </c>
      <c r="D18" s="225">
        <v>-1.1104097660684875</v>
      </c>
      <c r="E18" s="225">
        <v>0.1</v>
      </c>
      <c r="F18" s="226">
        <v>525.13945659930312</v>
      </c>
      <c r="G18" s="227" t="str">
        <f>IF(K18&gt;=0.38,"Anoxic","Oxic")</f>
        <v>Anoxic</v>
      </c>
      <c r="H18" s="227" t="str">
        <f>IF(L18&gt;=0.7,"Euxinic","Non-euxinic")</f>
        <v>Euxinic</v>
      </c>
      <c r="I18" s="227" t="s">
        <v>546</v>
      </c>
      <c r="J18" s="227" t="s">
        <v>545</v>
      </c>
      <c r="K18" s="227">
        <v>1</v>
      </c>
      <c r="L18" s="227">
        <v>1</v>
      </c>
      <c r="M18" s="190">
        <v>60.805438207997746</v>
      </c>
      <c r="N18" s="228">
        <v>30.048520257921517</v>
      </c>
      <c r="O18" s="202">
        <v>1827.1134417848152</v>
      </c>
      <c r="P18" s="224">
        <v>5.5352537317223858</v>
      </c>
    </row>
    <row r="19" spans="1:16" x14ac:dyDescent="0.25">
      <c r="A19" s="200" t="s">
        <v>34</v>
      </c>
      <c r="B19" s="200" t="s">
        <v>14</v>
      </c>
      <c r="C19" s="224">
        <v>13.8</v>
      </c>
      <c r="D19" s="225">
        <v>-1.9760999829092729</v>
      </c>
      <c r="E19" s="225">
        <v>0.1</v>
      </c>
      <c r="F19" s="226">
        <v>6096.2077002272717</v>
      </c>
      <c r="G19" s="227" t="str">
        <f t="shared" ref="G19:G30" si="2">IF(K19&gt;=0.38,"Anoxic","Oxic")</f>
        <v>Anoxic</v>
      </c>
      <c r="H19" s="227" t="str">
        <f t="shared" ref="H19:H30" si="3">IF(L19&gt;=0.7,"Euxinic","Non-euxinic")</f>
        <v>Euxinic</v>
      </c>
      <c r="I19" s="227" t="s">
        <v>546</v>
      </c>
      <c r="J19" s="227" t="s">
        <v>545</v>
      </c>
      <c r="K19" s="227">
        <v>0.58800657408698087</v>
      </c>
      <c r="L19" s="227">
        <v>0.99982258261238066</v>
      </c>
      <c r="M19" s="190">
        <v>414.95420182951563</v>
      </c>
      <c r="N19" s="235">
        <v>3.4714516070738628</v>
      </c>
      <c r="O19" s="202">
        <v>1440.4934308031241</v>
      </c>
      <c r="P19" s="224">
        <v>8.9899141330965886</v>
      </c>
    </row>
    <row r="20" spans="1:16" x14ac:dyDescent="0.25">
      <c r="A20" s="200" t="s">
        <v>36</v>
      </c>
      <c r="B20" s="200" t="s">
        <v>14</v>
      </c>
      <c r="C20" s="224">
        <v>15.5</v>
      </c>
      <c r="D20" s="225">
        <v>-1.2083575619381453</v>
      </c>
      <c r="E20" s="225">
        <v>0.1</v>
      </c>
      <c r="F20" s="226">
        <v>669.43548605003843</v>
      </c>
      <c r="G20" s="227" t="str">
        <f t="shared" si="2"/>
        <v>Anoxic</v>
      </c>
      <c r="H20" s="227" t="str">
        <f t="shared" si="3"/>
        <v>Euxinic</v>
      </c>
      <c r="I20" s="227" t="s">
        <v>546</v>
      </c>
      <c r="J20" s="227" t="s">
        <v>541</v>
      </c>
      <c r="K20" s="227">
        <v>0.71459075260109028</v>
      </c>
      <c r="L20" s="227">
        <v>0.89146365679435857</v>
      </c>
      <c r="M20" s="190">
        <v>5.4737626185078065</v>
      </c>
      <c r="N20" s="228">
        <v>165.25083294072638</v>
      </c>
      <c r="O20" s="202">
        <v>904.54383202822657</v>
      </c>
      <c r="P20" s="224">
        <v>7.7137264857280741</v>
      </c>
    </row>
    <row r="21" spans="1:16" x14ac:dyDescent="0.25">
      <c r="A21" s="200" t="s">
        <v>37</v>
      </c>
      <c r="B21" s="200" t="s">
        <v>14</v>
      </c>
      <c r="C21" s="224">
        <v>16.3</v>
      </c>
      <c r="D21" s="225">
        <v>-1.0095017597333131</v>
      </c>
      <c r="E21" s="225">
        <v>0.1</v>
      </c>
      <c r="F21" s="226">
        <v>455.33780718103793</v>
      </c>
      <c r="G21" s="227" t="str">
        <f t="shared" si="2"/>
        <v>Anoxic</v>
      </c>
      <c r="H21" s="227" t="str">
        <f t="shared" si="3"/>
        <v>Euxinic</v>
      </c>
      <c r="I21" s="227" t="s">
        <v>541</v>
      </c>
      <c r="J21" s="227" t="s">
        <v>545</v>
      </c>
      <c r="K21" s="227">
        <v>1</v>
      </c>
      <c r="L21" s="227">
        <v>0.81333787606468011</v>
      </c>
      <c r="M21" s="190">
        <v>3.337896288818273</v>
      </c>
      <c r="N21" s="228">
        <v>48.40388499337913</v>
      </c>
      <c r="O21" s="202">
        <v>161.56714808378669</v>
      </c>
      <c r="P21" s="224">
        <v>8.8404595276165683</v>
      </c>
    </row>
    <row r="22" spans="1:16" x14ac:dyDescent="0.25">
      <c r="A22" s="200" t="s">
        <v>38</v>
      </c>
      <c r="B22" s="200" t="s">
        <v>14</v>
      </c>
      <c r="C22" s="224">
        <v>16.5</v>
      </c>
      <c r="D22" s="225">
        <v>-0.83581573947488319</v>
      </c>
      <c r="E22" s="225">
        <v>0.1</v>
      </c>
      <c r="F22" s="226">
        <v>423.99166807917095</v>
      </c>
      <c r="G22" s="227" t="str">
        <f t="shared" si="2"/>
        <v>Anoxic</v>
      </c>
      <c r="H22" s="227" t="str">
        <f t="shared" si="3"/>
        <v>Euxinic</v>
      </c>
      <c r="I22" s="227" t="s">
        <v>541</v>
      </c>
      <c r="J22" s="227" t="s">
        <v>541</v>
      </c>
      <c r="K22" s="227">
        <v>0.7032153159427692</v>
      </c>
      <c r="L22" s="227">
        <v>0.95593144664710084</v>
      </c>
      <c r="M22" s="190">
        <v>0.81128048830564903</v>
      </c>
      <c r="N22" s="228">
        <v>114.35566797907414</v>
      </c>
      <c r="O22" s="202">
        <v>92.774522158581945</v>
      </c>
      <c r="P22" s="224">
        <v>8.8548375340553367</v>
      </c>
    </row>
    <row r="23" spans="1:16" x14ac:dyDescent="0.25">
      <c r="A23" s="200" t="s">
        <v>43</v>
      </c>
      <c r="B23" s="200" t="s">
        <v>40</v>
      </c>
      <c r="C23" s="224">
        <v>35.9</v>
      </c>
      <c r="D23" s="225">
        <v>0.43838839934040974</v>
      </c>
      <c r="E23" s="225">
        <v>0.1</v>
      </c>
      <c r="F23" s="226">
        <v>118.9075598341521</v>
      </c>
      <c r="G23" s="227" t="str">
        <f t="shared" si="2"/>
        <v>Anoxic</v>
      </c>
      <c r="H23" s="227" t="str">
        <f t="shared" si="3"/>
        <v>Euxinic</v>
      </c>
      <c r="I23" s="227"/>
      <c r="J23" s="227" t="s">
        <v>545</v>
      </c>
      <c r="K23" s="227">
        <v>0.38431073579030095</v>
      </c>
      <c r="L23" s="227">
        <v>1</v>
      </c>
      <c r="M23" s="190"/>
      <c r="N23" s="228">
        <v>18.511042568635553</v>
      </c>
      <c r="O23" s="202"/>
      <c r="P23" s="224">
        <v>4.7233297597898893</v>
      </c>
    </row>
    <row r="24" spans="1:16" x14ac:dyDescent="0.25">
      <c r="A24" s="200" t="s">
        <v>44</v>
      </c>
      <c r="B24" s="200" t="s">
        <v>40</v>
      </c>
      <c r="C24" s="224">
        <v>36.299999999999997</v>
      </c>
      <c r="D24" s="225">
        <v>0.78370350830605451</v>
      </c>
      <c r="E24" s="225">
        <v>0.1</v>
      </c>
      <c r="F24" s="226">
        <v>136.31898273299612</v>
      </c>
      <c r="G24" s="227" t="str">
        <f t="shared" si="2"/>
        <v>Anoxic</v>
      </c>
      <c r="H24" s="227" t="str">
        <f t="shared" si="3"/>
        <v>Euxinic</v>
      </c>
      <c r="I24" s="227"/>
      <c r="J24" s="227" t="s">
        <v>545</v>
      </c>
      <c r="K24" s="227">
        <v>0.47072469260300687</v>
      </c>
      <c r="L24" s="227">
        <v>1</v>
      </c>
      <c r="M24" s="190"/>
      <c r="N24" s="228">
        <v>75.644911145340075</v>
      </c>
      <c r="O24" s="202"/>
      <c r="P24" s="224">
        <v>4.1507179815916917</v>
      </c>
    </row>
    <row r="25" spans="1:16" x14ac:dyDescent="0.25">
      <c r="A25" s="200" t="s">
        <v>45</v>
      </c>
      <c r="B25" s="200" t="s">
        <v>40</v>
      </c>
      <c r="C25" s="224">
        <v>40</v>
      </c>
      <c r="D25" s="225">
        <v>-1.5865824533720296</v>
      </c>
      <c r="E25" s="225">
        <v>0.1</v>
      </c>
      <c r="F25" s="226">
        <v>972.86388612210931</v>
      </c>
      <c r="G25" s="227" t="str">
        <f t="shared" si="2"/>
        <v>Anoxic</v>
      </c>
      <c r="H25" s="227" t="str">
        <f t="shared" si="3"/>
        <v>Euxinic</v>
      </c>
      <c r="I25" s="227"/>
      <c r="J25" s="227" t="s">
        <v>545</v>
      </c>
      <c r="K25" s="227">
        <v>0.42532600088383804</v>
      </c>
      <c r="L25" s="227">
        <v>1</v>
      </c>
      <c r="M25" s="190"/>
      <c r="N25" s="235">
        <v>5.1137717091033945</v>
      </c>
      <c r="O25" s="202"/>
      <c r="P25" s="224">
        <v>3.1810362430306789</v>
      </c>
    </row>
    <row r="26" spans="1:16" s="125" customFormat="1" x14ac:dyDescent="0.25">
      <c r="A26" s="28" t="s">
        <v>39</v>
      </c>
      <c r="B26" s="28" t="s">
        <v>14</v>
      </c>
      <c r="C26" s="134">
        <v>17.5</v>
      </c>
      <c r="D26" s="236">
        <v>0.48314279240402247</v>
      </c>
      <c r="E26" s="236">
        <v>0.1</v>
      </c>
      <c r="F26" s="237">
        <v>417.60277497478393</v>
      </c>
      <c r="G26" s="27" t="str">
        <f t="shared" si="2"/>
        <v>Anoxic</v>
      </c>
      <c r="H26" s="27" t="str">
        <f t="shared" si="3"/>
        <v>Non-euxinic</v>
      </c>
      <c r="I26" s="27" t="s">
        <v>546</v>
      </c>
      <c r="J26" s="27" t="s">
        <v>545</v>
      </c>
      <c r="K26" s="27">
        <v>0.56180357163500938</v>
      </c>
      <c r="L26" s="27">
        <v>0.47292933967778111</v>
      </c>
      <c r="M26" s="162">
        <v>5.9482108059084684</v>
      </c>
      <c r="N26" s="237">
        <v>12.988948905277029</v>
      </c>
      <c r="O26" s="136">
        <v>77.261006235761798</v>
      </c>
      <c r="P26" s="134">
        <v>8.7937604389763742</v>
      </c>
    </row>
    <row r="27" spans="1:16" s="125" customFormat="1" x14ac:dyDescent="0.25">
      <c r="A27" s="28" t="s">
        <v>41</v>
      </c>
      <c r="B27" s="28" t="s">
        <v>40</v>
      </c>
      <c r="C27" s="134">
        <v>34.799999999999997</v>
      </c>
      <c r="D27" s="236">
        <v>-1.2482820386810425</v>
      </c>
      <c r="E27" s="236">
        <v>0.1</v>
      </c>
      <c r="F27" s="237">
        <v>1614.903773096685</v>
      </c>
      <c r="G27" s="27" t="str">
        <f t="shared" si="2"/>
        <v>Anoxic</v>
      </c>
      <c r="H27" s="27" t="str">
        <f t="shared" si="3"/>
        <v>Non-euxinic</v>
      </c>
      <c r="I27" s="27"/>
      <c r="J27" s="27" t="s">
        <v>545</v>
      </c>
      <c r="K27" s="27">
        <v>0.4916161512979626</v>
      </c>
      <c r="L27" s="27">
        <v>0.34883319656017603</v>
      </c>
      <c r="M27" s="162"/>
      <c r="N27" s="237">
        <v>40.953216489364642</v>
      </c>
      <c r="O27" s="136"/>
      <c r="P27" s="134">
        <v>5.7288053312154705</v>
      </c>
    </row>
    <row r="28" spans="1:16" s="125" customFormat="1" x14ac:dyDescent="0.25">
      <c r="A28" s="28" t="s">
        <v>46</v>
      </c>
      <c r="B28" s="28" t="s">
        <v>20</v>
      </c>
      <c r="C28" s="134">
        <v>55</v>
      </c>
      <c r="D28" s="236">
        <v>1.0016349082489779</v>
      </c>
      <c r="E28" s="236">
        <v>0.1</v>
      </c>
      <c r="F28" s="237">
        <v>127.46053779048475</v>
      </c>
      <c r="G28" s="27" t="str">
        <f t="shared" si="2"/>
        <v>Anoxic</v>
      </c>
      <c r="H28" s="27" t="str">
        <f t="shared" si="3"/>
        <v>Non-euxinic</v>
      </c>
      <c r="I28" s="27"/>
      <c r="J28" s="27" t="s">
        <v>545</v>
      </c>
      <c r="K28" s="27">
        <v>0.52942346428473175</v>
      </c>
      <c r="L28" s="27">
        <v>0.23586993336169529</v>
      </c>
      <c r="M28" s="162"/>
      <c r="N28" s="238">
        <v>5.219467639228859</v>
      </c>
      <c r="O28" s="136"/>
      <c r="P28" s="134">
        <v>4.4864660887048471</v>
      </c>
    </row>
    <row r="29" spans="1:16" s="125" customFormat="1" x14ac:dyDescent="0.25">
      <c r="A29" s="28" t="s">
        <v>29</v>
      </c>
      <c r="B29" s="28" t="s">
        <v>14</v>
      </c>
      <c r="C29" s="134">
        <v>7.9</v>
      </c>
      <c r="D29" s="236">
        <v>-2.2356791760907821</v>
      </c>
      <c r="E29" s="236">
        <v>0.1</v>
      </c>
      <c r="F29" s="237">
        <v>3973.293731079817</v>
      </c>
      <c r="G29" s="27" t="str">
        <f t="shared" si="2"/>
        <v>Oxic</v>
      </c>
      <c r="H29" s="27" t="str">
        <f t="shared" si="3"/>
        <v>Euxinic</v>
      </c>
      <c r="I29" s="27" t="s">
        <v>546</v>
      </c>
      <c r="J29" s="27" t="s">
        <v>545</v>
      </c>
      <c r="K29" s="27">
        <v>0.29965444164777305</v>
      </c>
      <c r="L29" s="27">
        <v>0.71212616526539285</v>
      </c>
      <c r="M29" s="162">
        <v>739.65115299266893</v>
      </c>
      <c r="N29" s="238">
        <v>3.7372067457944169</v>
      </c>
      <c r="O29" s="136">
        <v>2764.2292784988208</v>
      </c>
      <c r="P29" s="134">
        <v>7.6803617127952473</v>
      </c>
    </row>
    <row r="30" spans="1:16" s="125" customFormat="1" ht="13.8" customHeight="1" x14ac:dyDescent="0.25">
      <c r="A30" s="28" t="s">
        <v>30</v>
      </c>
      <c r="B30" s="28" t="s">
        <v>14</v>
      </c>
      <c r="C30" s="134">
        <v>9.4</v>
      </c>
      <c r="D30" s="236">
        <v>-1.8713152996302931</v>
      </c>
      <c r="E30" s="236">
        <v>0.1</v>
      </c>
      <c r="F30" s="237">
        <v>950.03901441317748</v>
      </c>
      <c r="G30" s="27" t="str">
        <f t="shared" si="2"/>
        <v>Oxic</v>
      </c>
      <c r="H30" s="27" t="str">
        <f t="shared" si="3"/>
        <v>Non-euxinic</v>
      </c>
      <c r="I30" s="27" t="s">
        <v>546</v>
      </c>
      <c r="J30" s="27" t="s">
        <v>545</v>
      </c>
      <c r="K30" s="27">
        <v>0.12560151008279521</v>
      </c>
      <c r="L30" s="27">
        <v>0.41518932599691666</v>
      </c>
      <c r="M30" s="162">
        <v>292.24372864152292</v>
      </c>
      <c r="N30" s="238">
        <v>5.3552449129905257</v>
      </c>
      <c r="O30" s="136">
        <v>1565.0367411608993</v>
      </c>
      <c r="P30" s="134">
        <v>8.5690906471289541</v>
      </c>
    </row>
    <row r="31" spans="1:16" s="125" customFormat="1" x14ac:dyDescent="0.25">
      <c r="A31" s="28" t="s">
        <v>31</v>
      </c>
      <c r="B31" s="28" t="s">
        <v>14</v>
      </c>
      <c r="C31" s="134">
        <v>10.199999999999999</v>
      </c>
      <c r="D31" s="236">
        <v>-1.4714192052334614</v>
      </c>
      <c r="E31" s="236">
        <v>0.1</v>
      </c>
      <c r="F31" s="237">
        <v>1178.1828989611113</v>
      </c>
      <c r="G31" s="27" t="str">
        <f>IF(K31&gt;=0.38,"Anoxic","Oxic")</f>
        <v>Oxic</v>
      </c>
      <c r="H31" s="27" t="str">
        <f>IF(L31&gt;=0.7,"Euxinic","Non-euxinic")</f>
        <v>Euxinic</v>
      </c>
      <c r="I31" s="27" t="s">
        <v>546</v>
      </c>
      <c r="J31" s="27" t="s">
        <v>545</v>
      </c>
      <c r="K31" s="27">
        <v>0.16690720842190065</v>
      </c>
      <c r="L31" s="27">
        <v>1</v>
      </c>
      <c r="M31" s="162">
        <v>104.55574568209251</v>
      </c>
      <c r="N31" s="237">
        <v>29.345340338074074</v>
      </c>
      <c r="O31" s="136">
        <v>3068.2239413421235</v>
      </c>
      <c r="P31" s="134">
        <v>9.8359728002962967</v>
      </c>
    </row>
    <row r="32" spans="1:16" s="125" customFormat="1" x14ac:dyDescent="0.25">
      <c r="A32" s="28" t="s">
        <v>32</v>
      </c>
      <c r="B32" s="28" t="s">
        <v>14</v>
      </c>
      <c r="C32" s="134">
        <v>10.4</v>
      </c>
      <c r="D32" s="236">
        <v>-1.19</v>
      </c>
      <c r="E32" s="236">
        <v>0.1</v>
      </c>
      <c r="F32" s="237">
        <v>803.73055398730924</v>
      </c>
      <c r="G32" s="27" t="str">
        <f t="shared" ref="G32:G34" si="4">IF(K32&gt;=0.38,"Anoxic","Oxic")</f>
        <v>Oxic</v>
      </c>
      <c r="H32" s="27" t="str">
        <f t="shared" ref="H32:H34" si="5">IF(L32&gt;=0.7,"Euxinic","Non-euxinic")</f>
        <v>Non-euxinic</v>
      </c>
      <c r="I32" s="27" t="s">
        <v>546</v>
      </c>
      <c r="J32" s="27" t="s">
        <v>545</v>
      </c>
      <c r="K32" s="27">
        <v>0.31081549111244666</v>
      </c>
      <c r="L32" s="27">
        <v>0.40001531112940664</v>
      </c>
      <c r="M32" s="162">
        <v>44.978953173823236</v>
      </c>
      <c r="N32" s="237">
        <v>39.457745187991172</v>
      </c>
      <c r="O32" s="136">
        <v>1774.7680731553039</v>
      </c>
      <c r="P32" s="134">
        <v>7.6880903903691964</v>
      </c>
    </row>
    <row r="33" spans="1:16" s="125" customFormat="1" x14ac:dyDescent="0.25">
      <c r="A33" s="28" t="s">
        <v>35</v>
      </c>
      <c r="B33" s="28" t="s">
        <v>14</v>
      </c>
      <c r="C33" s="134">
        <v>15.1</v>
      </c>
      <c r="D33" s="236">
        <v>-1.3029823504954994</v>
      </c>
      <c r="E33" s="236">
        <v>0.1</v>
      </c>
      <c r="F33" s="237">
        <v>2522.4851329123567</v>
      </c>
      <c r="G33" s="27" t="str">
        <f t="shared" si="4"/>
        <v>Oxic</v>
      </c>
      <c r="H33" s="27" t="str">
        <f t="shared" si="5"/>
        <v>Euxinic</v>
      </c>
      <c r="I33" s="27" t="s">
        <v>546</v>
      </c>
      <c r="J33" s="27" t="s">
        <v>545</v>
      </c>
      <c r="K33" s="27">
        <v>0.3131028014900567</v>
      </c>
      <c r="L33" s="27">
        <v>0.92930298155630375</v>
      </c>
      <c r="M33" s="162">
        <v>70.665315992243222</v>
      </c>
      <c r="N33" s="237">
        <v>38.23572239020141</v>
      </c>
      <c r="O33" s="136">
        <v>2701.9394048952718</v>
      </c>
      <c r="P33" s="136">
        <v>19.411056864235167</v>
      </c>
    </row>
    <row r="34" spans="1:16" s="125" customFormat="1" x14ac:dyDescent="0.25">
      <c r="A34" s="28" t="s">
        <v>42</v>
      </c>
      <c r="B34" s="28" t="s">
        <v>40</v>
      </c>
      <c r="C34" s="134">
        <v>35.4</v>
      </c>
      <c r="D34" s="236">
        <v>0.58878325540622156</v>
      </c>
      <c r="E34" s="236">
        <v>0.1</v>
      </c>
      <c r="F34" s="237">
        <v>177.80711345551811</v>
      </c>
      <c r="G34" s="27" t="str">
        <f t="shared" si="4"/>
        <v>Oxic</v>
      </c>
      <c r="H34" s="27" t="str">
        <f t="shared" si="5"/>
        <v>Euxinic</v>
      </c>
      <c r="I34" s="27"/>
      <c r="J34" s="27" t="s">
        <v>545</v>
      </c>
      <c r="K34" s="27">
        <v>0.35687569880398823</v>
      </c>
      <c r="L34" s="27">
        <v>1</v>
      </c>
      <c r="M34" s="162"/>
      <c r="N34" s="237">
        <v>28.954041787936259</v>
      </c>
      <c r="O34" s="136"/>
      <c r="P34" s="134">
        <v>5.5477066073763766</v>
      </c>
    </row>
    <row r="35" spans="1:16" x14ac:dyDescent="0.25">
      <c r="A35" s="197" t="s">
        <v>47</v>
      </c>
      <c r="B35" s="205"/>
      <c r="C35" s="219"/>
      <c r="D35" s="220"/>
      <c r="E35" s="220"/>
      <c r="F35" s="221"/>
      <c r="G35" s="222"/>
      <c r="H35" s="222"/>
      <c r="I35" s="222"/>
      <c r="J35" s="222"/>
      <c r="K35" s="222"/>
      <c r="L35" s="222"/>
      <c r="M35" s="207"/>
      <c r="N35" s="239"/>
      <c r="O35" s="207"/>
      <c r="P35" s="219"/>
    </row>
    <row r="36" spans="1:16" x14ac:dyDescent="0.25">
      <c r="A36" s="200" t="s">
        <v>48</v>
      </c>
      <c r="B36" s="224" t="s">
        <v>14</v>
      </c>
      <c r="C36" s="224">
        <v>3.2</v>
      </c>
      <c r="D36" s="240">
        <v>-0.51165673017671198</v>
      </c>
      <c r="E36" s="227">
        <v>0.1</v>
      </c>
      <c r="F36" s="241">
        <v>489.0975239475506</v>
      </c>
      <c r="G36" s="227" t="str">
        <f>IF(K36&gt;=0.38,"Anoxic","Oxic")</f>
        <v>Anoxic</v>
      </c>
      <c r="H36" s="227" t="str">
        <f>IF(L36&gt;=0.7,"Euxinic","Non-euxinic")</f>
        <v>Euxinic</v>
      </c>
      <c r="I36" s="227" t="s">
        <v>546</v>
      </c>
      <c r="J36" s="227" t="s">
        <v>545</v>
      </c>
      <c r="K36" s="227">
        <v>0.49140185876205783</v>
      </c>
      <c r="L36" s="227">
        <v>0.97056652954959999</v>
      </c>
      <c r="M36" s="190">
        <v>18.513577314358823</v>
      </c>
      <c r="N36" s="202">
        <v>37.960334033494888</v>
      </c>
      <c r="O36" s="242">
        <v>702.78157900799408</v>
      </c>
      <c r="P36" s="224">
        <v>8.5923218603081182</v>
      </c>
    </row>
    <row r="37" spans="1:16" x14ac:dyDescent="0.25">
      <c r="A37" s="200" t="s">
        <v>49</v>
      </c>
      <c r="B37" s="224" t="s">
        <v>14</v>
      </c>
      <c r="C37" s="224">
        <v>3.7</v>
      </c>
      <c r="D37" s="227">
        <v>-0.88804226373021489</v>
      </c>
      <c r="E37" s="227">
        <v>0.1</v>
      </c>
      <c r="F37" s="202">
        <v>333.3264362741441</v>
      </c>
      <c r="G37" s="227" t="str">
        <f t="shared" ref="G37:G48" si="6">IF(K37&gt;=0.38,"Anoxic","Oxic")</f>
        <v>Anoxic</v>
      </c>
      <c r="H37" s="227" t="str">
        <f t="shared" ref="H37:H48" si="7">IF(L37&gt;=0.7,"Euxinic","Non-euxinic")</f>
        <v>Euxinic</v>
      </c>
      <c r="I37" s="227" t="s">
        <v>541</v>
      </c>
      <c r="J37" s="227" t="s">
        <v>545</v>
      </c>
      <c r="K37" s="227">
        <v>0.63024831449991114</v>
      </c>
      <c r="L37" s="227">
        <v>0.86648960516537987</v>
      </c>
      <c r="M37" s="190">
        <v>0.38942423067515519</v>
      </c>
      <c r="N37" s="202">
        <v>62.288911336576298</v>
      </c>
      <c r="O37" s="242">
        <v>24.256811376839178</v>
      </c>
      <c r="P37" s="224">
        <v>9.0295303432531941</v>
      </c>
    </row>
    <row r="38" spans="1:16" x14ac:dyDescent="0.25">
      <c r="A38" s="200" t="s">
        <v>50</v>
      </c>
      <c r="B38" s="224" t="s">
        <v>14</v>
      </c>
      <c r="C38" s="224">
        <v>4</v>
      </c>
      <c r="D38" s="227">
        <v>-0.80706457980277124</v>
      </c>
      <c r="E38" s="227">
        <v>0.1</v>
      </c>
      <c r="F38" s="202">
        <v>324.37155610519625</v>
      </c>
      <c r="G38" s="227" t="str">
        <f t="shared" si="6"/>
        <v>Anoxic</v>
      </c>
      <c r="H38" s="227" t="str">
        <f t="shared" si="7"/>
        <v>Euxinic</v>
      </c>
      <c r="I38" s="227" t="s">
        <v>546</v>
      </c>
      <c r="J38" s="227" t="s">
        <v>545</v>
      </c>
      <c r="K38" s="227">
        <v>0.38342591806832205</v>
      </c>
      <c r="L38" s="227">
        <v>0.85317387406740464</v>
      </c>
      <c r="M38" s="190">
        <v>8.2211219580857637</v>
      </c>
      <c r="N38" s="224">
        <v>7.8002713229245924</v>
      </c>
      <c r="O38" s="242">
        <v>64.126981851922054</v>
      </c>
      <c r="P38" s="224">
        <v>8.6806056088542309</v>
      </c>
    </row>
    <row r="39" spans="1:16" x14ac:dyDescent="0.25">
      <c r="A39" s="200" t="s">
        <v>51</v>
      </c>
      <c r="B39" s="224" t="s">
        <v>14</v>
      </c>
      <c r="C39" s="224">
        <v>4.3</v>
      </c>
      <c r="D39" s="227">
        <v>-0.30150653221298462</v>
      </c>
      <c r="E39" s="227">
        <v>0.1</v>
      </c>
      <c r="F39" s="202">
        <v>287.60121464093976</v>
      </c>
      <c r="G39" s="227" t="str">
        <f t="shared" si="6"/>
        <v>Anoxic</v>
      </c>
      <c r="H39" s="227" t="str">
        <f t="shared" si="7"/>
        <v>Euxinic</v>
      </c>
      <c r="I39" s="227" t="s">
        <v>541</v>
      </c>
      <c r="J39" s="227" t="s">
        <v>541</v>
      </c>
      <c r="K39" s="227">
        <v>0.54070965365567036</v>
      </c>
      <c r="L39" s="227">
        <v>0.90731349586661536</v>
      </c>
      <c r="M39" s="190">
        <v>0.15290948717319419</v>
      </c>
      <c r="N39" s="202">
        <v>172.29220854956387</v>
      </c>
      <c r="O39" s="242">
        <v>26.345113253250837</v>
      </c>
      <c r="P39" s="224">
        <v>9.4249478936507103</v>
      </c>
    </row>
    <row r="40" spans="1:16" x14ac:dyDescent="0.25">
      <c r="A40" s="227" t="s">
        <v>56</v>
      </c>
      <c r="B40" s="224" t="s">
        <v>14</v>
      </c>
      <c r="C40" s="224">
        <v>6</v>
      </c>
      <c r="D40" s="240">
        <v>-0.3</v>
      </c>
      <c r="E40" s="227">
        <v>0.1</v>
      </c>
      <c r="F40" s="241">
        <v>212.04224976085365</v>
      </c>
      <c r="G40" s="227" t="str">
        <f t="shared" si="6"/>
        <v>Anoxic</v>
      </c>
      <c r="H40" s="227" t="str">
        <f t="shared" si="7"/>
        <v>Euxinic</v>
      </c>
      <c r="I40" s="227" t="s">
        <v>541</v>
      </c>
      <c r="J40" s="227" t="s">
        <v>545</v>
      </c>
      <c r="K40" s="227">
        <v>0.68568070329796627</v>
      </c>
      <c r="L40" s="227">
        <v>0.99601596312428409</v>
      </c>
      <c r="M40" s="190">
        <v>0.77303466368881613</v>
      </c>
      <c r="N40" s="202">
        <v>29.938252546770574</v>
      </c>
      <c r="O40" s="202">
        <v>23.143306988923634</v>
      </c>
      <c r="P40" s="224">
        <v>9.9856124254538567</v>
      </c>
    </row>
    <row r="41" spans="1:16" x14ac:dyDescent="0.25">
      <c r="A41" s="227" t="s">
        <v>57</v>
      </c>
      <c r="B41" s="224" t="s">
        <v>14</v>
      </c>
      <c r="C41" s="224">
        <v>6.8</v>
      </c>
      <c r="D41" s="227">
        <v>6.171419982719175E-2</v>
      </c>
      <c r="E41" s="227">
        <v>0.1</v>
      </c>
      <c r="F41" s="202">
        <v>207.09480729652259</v>
      </c>
      <c r="G41" s="227" t="str">
        <f t="shared" si="6"/>
        <v>Anoxic</v>
      </c>
      <c r="H41" s="227" t="str">
        <f t="shared" si="7"/>
        <v>Euxinic</v>
      </c>
      <c r="I41" s="227" t="s">
        <v>541</v>
      </c>
      <c r="J41" s="227" t="s">
        <v>545</v>
      </c>
      <c r="K41" s="227">
        <v>0.48237703107340335</v>
      </c>
      <c r="L41" s="227">
        <v>0.97002632689017265</v>
      </c>
      <c r="M41" s="190">
        <v>0.65941148390596327</v>
      </c>
      <c r="N41" s="202">
        <v>37.618023948873706</v>
      </c>
      <c r="O41" s="202">
        <v>24.805756993736875</v>
      </c>
      <c r="P41" s="224">
        <v>9.6299309548182634</v>
      </c>
    </row>
    <row r="42" spans="1:16" x14ac:dyDescent="0.25">
      <c r="A42" s="227" t="s">
        <v>58</v>
      </c>
      <c r="B42" s="224" t="s">
        <v>14</v>
      </c>
      <c r="C42" s="224">
        <v>7</v>
      </c>
      <c r="D42" s="227">
        <v>0.30956509165094148</v>
      </c>
      <c r="E42" s="227">
        <v>0.11</v>
      </c>
      <c r="F42" s="202">
        <v>220.63929207535034</v>
      </c>
      <c r="G42" s="227" t="str">
        <f t="shared" si="6"/>
        <v>Anoxic</v>
      </c>
      <c r="H42" s="227" t="str">
        <f t="shared" si="7"/>
        <v>Euxinic</v>
      </c>
      <c r="I42" s="227" t="s">
        <v>541</v>
      </c>
      <c r="J42" s="227" t="s">
        <v>545</v>
      </c>
      <c r="K42" s="227">
        <v>0.62096301741792204</v>
      </c>
      <c r="L42" s="227">
        <v>0.9149474185179759</v>
      </c>
      <c r="M42" s="190">
        <v>1.3985418981532263</v>
      </c>
      <c r="N42" s="202">
        <v>26.054425270141891</v>
      </c>
      <c r="O42" s="202">
        <v>36.438205372595625</v>
      </c>
      <c r="P42" s="224">
        <v>9.1546938334213213</v>
      </c>
    </row>
    <row r="43" spans="1:16" x14ac:dyDescent="0.25">
      <c r="A43" s="200" t="s">
        <v>59</v>
      </c>
      <c r="B43" s="224" t="s">
        <v>14</v>
      </c>
      <c r="C43" s="224">
        <v>8.6</v>
      </c>
      <c r="D43" s="227">
        <v>0.72463094214954815</v>
      </c>
      <c r="E43" s="227">
        <v>0.1</v>
      </c>
      <c r="F43" s="202">
        <v>170.10314626133399</v>
      </c>
      <c r="G43" s="227" t="str">
        <f t="shared" si="6"/>
        <v>Anoxic</v>
      </c>
      <c r="H43" s="227" t="str">
        <f t="shared" si="7"/>
        <v>Euxinic</v>
      </c>
      <c r="I43" s="227" t="s">
        <v>541</v>
      </c>
      <c r="J43" s="227" t="s">
        <v>545</v>
      </c>
      <c r="K43" s="227">
        <v>0.6674737221567848</v>
      </c>
      <c r="L43" s="227">
        <v>0.8695953485211777</v>
      </c>
      <c r="M43" s="190">
        <v>0.6889181082538558</v>
      </c>
      <c r="N43" s="202">
        <v>23.94882163962879</v>
      </c>
      <c r="O43" s="202">
        <v>16.49877689888207</v>
      </c>
      <c r="P43" s="224">
        <v>8.6461274583891434</v>
      </c>
    </row>
    <row r="44" spans="1:16" x14ac:dyDescent="0.25">
      <c r="A44" s="200" t="s">
        <v>60</v>
      </c>
      <c r="B44" s="224" t="s">
        <v>14</v>
      </c>
      <c r="C44" s="224">
        <v>9.4</v>
      </c>
      <c r="D44" s="227">
        <v>0.59896054371445029</v>
      </c>
      <c r="E44" s="227">
        <v>0.1</v>
      </c>
      <c r="F44" s="202">
        <v>169.98079140418255</v>
      </c>
      <c r="G44" s="227" t="str">
        <f t="shared" si="6"/>
        <v>Anoxic</v>
      </c>
      <c r="H44" s="227" t="str">
        <f t="shared" si="7"/>
        <v>Euxinic</v>
      </c>
      <c r="I44" s="227" t="s">
        <v>541</v>
      </c>
      <c r="J44" s="227" t="s">
        <v>545</v>
      </c>
      <c r="K44" s="227">
        <v>0.67536330245916787</v>
      </c>
      <c r="L44" s="227">
        <v>0.86230156887570075</v>
      </c>
      <c r="M44" s="190">
        <v>2.2853134352845794</v>
      </c>
      <c r="N44" s="224">
        <v>7.9517751424526537</v>
      </c>
      <c r="O44" s="242">
        <v>18.172298567409001</v>
      </c>
      <c r="P44" s="224">
        <v>7.8490385192256671</v>
      </c>
    </row>
    <row r="45" spans="1:16" x14ac:dyDescent="0.25">
      <c r="A45" s="200" t="s">
        <v>61</v>
      </c>
      <c r="B45" s="224" t="s">
        <v>14</v>
      </c>
      <c r="C45" s="224">
        <v>11.6</v>
      </c>
      <c r="D45" s="227">
        <v>0.68317517432542052</v>
      </c>
      <c r="E45" s="227">
        <v>0.1</v>
      </c>
      <c r="F45" s="202">
        <v>142.86856294249807</v>
      </c>
      <c r="G45" s="227" t="str">
        <f t="shared" si="6"/>
        <v>Anoxic</v>
      </c>
      <c r="H45" s="227" t="str">
        <f t="shared" si="7"/>
        <v>Euxinic</v>
      </c>
      <c r="I45" s="227" t="s">
        <v>541</v>
      </c>
      <c r="J45" s="227" t="s">
        <v>545</v>
      </c>
      <c r="K45" s="227">
        <v>0.66638715417354955</v>
      </c>
      <c r="L45" s="227">
        <v>0.95415740318483477</v>
      </c>
      <c r="M45" s="190">
        <v>0.67306927729299948</v>
      </c>
      <c r="N45" s="202">
        <v>11.918612509829199</v>
      </c>
      <c r="O45" s="242">
        <v>8.0220519083260413</v>
      </c>
      <c r="P45" s="224">
        <v>6.7848378573270116</v>
      </c>
    </row>
    <row r="46" spans="1:16" s="125" customFormat="1" x14ac:dyDescent="0.25">
      <c r="A46" s="28" t="s">
        <v>62</v>
      </c>
      <c r="B46" s="134" t="s">
        <v>14</v>
      </c>
      <c r="C46" s="134">
        <v>13.7</v>
      </c>
      <c r="D46" s="27">
        <v>1.47</v>
      </c>
      <c r="E46" s="27">
        <v>0.1</v>
      </c>
      <c r="F46" s="136">
        <v>93.658332499441698</v>
      </c>
      <c r="G46" s="27" t="str">
        <f t="shared" si="6"/>
        <v>Anoxic</v>
      </c>
      <c r="H46" s="27" t="str">
        <f t="shared" si="7"/>
        <v>Non-euxinic</v>
      </c>
      <c r="I46" s="27" t="s">
        <v>541</v>
      </c>
      <c r="J46" s="27" t="s">
        <v>545</v>
      </c>
      <c r="K46" s="27">
        <v>0.90669327387668219</v>
      </c>
      <c r="L46" s="27">
        <v>0.69558461090556623</v>
      </c>
      <c r="M46" s="162">
        <v>1.132267972534958</v>
      </c>
      <c r="N46" s="134">
        <v>3.891508756166254</v>
      </c>
      <c r="O46" s="136">
        <v>4.4062307294464009</v>
      </c>
      <c r="P46" s="134">
        <v>4.2211780212611671</v>
      </c>
    </row>
    <row r="47" spans="1:16" x14ac:dyDescent="0.25">
      <c r="A47" s="200" t="s">
        <v>63</v>
      </c>
      <c r="B47" s="224" t="s">
        <v>14</v>
      </c>
      <c r="C47" s="224">
        <v>24.1</v>
      </c>
      <c r="D47" s="240">
        <v>0.86</v>
      </c>
      <c r="E47" s="227">
        <v>0.1</v>
      </c>
      <c r="F47" s="241">
        <v>80.92394736737333</v>
      </c>
      <c r="G47" s="227" t="str">
        <f t="shared" si="6"/>
        <v>Anoxic</v>
      </c>
      <c r="H47" s="227" t="str">
        <f t="shared" si="7"/>
        <v>Euxinic</v>
      </c>
      <c r="I47" s="227" t="s">
        <v>546</v>
      </c>
      <c r="J47" s="227" t="s">
        <v>545</v>
      </c>
      <c r="K47" s="227">
        <v>0.7117492895444183</v>
      </c>
      <c r="L47" s="227">
        <v>0.93057193928916748</v>
      </c>
      <c r="M47" s="190">
        <v>7.3366817949045284</v>
      </c>
      <c r="N47" s="224">
        <v>1.3150141447198167</v>
      </c>
      <c r="O47" s="242">
        <v>9.6478403356078282</v>
      </c>
      <c r="P47" s="224">
        <v>5.6191565953219857</v>
      </c>
    </row>
    <row r="48" spans="1:16" x14ac:dyDescent="0.25">
      <c r="A48" s="227" t="s">
        <v>64</v>
      </c>
      <c r="B48" s="224" t="s">
        <v>14</v>
      </c>
      <c r="C48" s="224">
        <v>26</v>
      </c>
      <c r="D48" s="240">
        <v>0.69000000000000006</v>
      </c>
      <c r="E48" s="227">
        <v>0.1</v>
      </c>
      <c r="F48" s="241">
        <v>77.333194511512346</v>
      </c>
      <c r="G48" s="227" t="str">
        <f t="shared" si="6"/>
        <v>Anoxic</v>
      </c>
      <c r="H48" s="227" t="str">
        <f t="shared" si="7"/>
        <v>Euxinic</v>
      </c>
      <c r="I48" s="227" t="s">
        <v>546</v>
      </c>
      <c r="J48" s="227" t="s">
        <v>545</v>
      </c>
      <c r="K48" s="227">
        <v>0.80860143880260671</v>
      </c>
      <c r="L48" s="227">
        <v>0.92518723067753694</v>
      </c>
      <c r="M48" s="190">
        <v>5.8343165472692968</v>
      </c>
      <c r="N48" s="224">
        <v>1.2931124328154524</v>
      </c>
      <c r="O48" s="242">
        <v>7.5444272642548507</v>
      </c>
      <c r="P48" s="224">
        <v>6.0801639488067742</v>
      </c>
    </row>
    <row r="49" spans="1:16" x14ac:dyDescent="0.25">
      <c r="A49" s="227" t="s">
        <v>65</v>
      </c>
      <c r="B49" s="224" t="s">
        <v>14</v>
      </c>
      <c r="C49" s="224">
        <v>29</v>
      </c>
      <c r="D49" s="240">
        <v>0.16</v>
      </c>
      <c r="E49" s="227">
        <v>0.1</v>
      </c>
      <c r="F49" s="241">
        <v>80.588334161857873</v>
      </c>
      <c r="G49" s="227" t="str">
        <f>IF(K49&gt;=0.38,"Anoxic","Oxic")</f>
        <v>Anoxic</v>
      </c>
      <c r="H49" s="227" t="str">
        <f>IF(L49&gt;=0.7,"Euxinic","Non-euxinic")</f>
        <v>Euxinic</v>
      </c>
      <c r="I49" s="227" t="s">
        <v>546</v>
      </c>
      <c r="J49" s="227" t="s">
        <v>545</v>
      </c>
      <c r="K49" s="227">
        <v>0.76067726235216726</v>
      </c>
      <c r="L49" s="227">
        <v>0.95497636126695695</v>
      </c>
      <c r="M49" s="190">
        <v>4.4638979807825736</v>
      </c>
      <c r="N49" s="224">
        <v>1.4374389774600833</v>
      </c>
      <c r="O49" s="242">
        <v>6.4165809489822339</v>
      </c>
      <c r="P49" s="224">
        <v>6.3767239744771782</v>
      </c>
    </row>
    <row r="50" spans="1:16" x14ac:dyDescent="0.25">
      <c r="A50" s="227" t="s">
        <v>66</v>
      </c>
      <c r="B50" s="224" t="s">
        <v>14</v>
      </c>
      <c r="C50" s="224">
        <v>38.5</v>
      </c>
      <c r="D50" s="240">
        <v>0.32000000000000006</v>
      </c>
      <c r="E50" s="227">
        <v>0.1</v>
      </c>
      <c r="F50" s="241">
        <v>108.57308094329946</v>
      </c>
      <c r="G50" s="227" t="str">
        <f t="shared" ref="G50:G66" si="8">IF(K50&gt;=0.38,"Anoxic","Oxic")</f>
        <v>Anoxic</v>
      </c>
      <c r="H50" s="227" t="str">
        <f t="shared" ref="H50:H66" si="9">IF(L50&gt;=0.7,"Euxinic","Non-euxinic")</f>
        <v>Euxinic</v>
      </c>
      <c r="I50" s="227" t="s">
        <v>541</v>
      </c>
      <c r="J50" s="227" t="s">
        <v>545</v>
      </c>
      <c r="K50" s="227">
        <v>0.61835420970302613</v>
      </c>
      <c r="L50" s="227">
        <v>0.95197164471915419</v>
      </c>
      <c r="M50" s="190">
        <v>3.1166270738392226</v>
      </c>
      <c r="N50" s="224">
        <v>2.577597863812473</v>
      </c>
      <c r="O50" s="242">
        <v>8.0334112878280983</v>
      </c>
      <c r="P50" s="224">
        <v>6.390822208509511</v>
      </c>
    </row>
    <row r="51" spans="1:16" x14ac:dyDescent="0.25">
      <c r="A51" s="227" t="s">
        <v>67</v>
      </c>
      <c r="B51" s="224" t="s">
        <v>14</v>
      </c>
      <c r="C51" s="224">
        <v>41.1</v>
      </c>
      <c r="D51" s="240">
        <v>0.49</v>
      </c>
      <c r="E51" s="227">
        <v>0.1</v>
      </c>
      <c r="F51" s="241">
        <v>99.10886917032235</v>
      </c>
      <c r="G51" s="227" t="str">
        <f t="shared" si="8"/>
        <v>Anoxic</v>
      </c>
      <c r="H51" s="227" t="str">
        <f t="shared" si="9"/>
        <v>Euxinic</v>
      </c>
      <c r="I51" s="227" t="s">
        <v>546</v>
      </c>
      <c r="J51" s="227" t="s">
        <v>545</v>
      </c>
      <c r="K51" s="227">
        <v>0.87616490699750382</v>
      </c>
      <c r="L51" s="227">
        <v>0.97016677190201495</v>
      </c>
      <c r="M51" s="190">
        <v>5.5475828794165318</v>
      </c>
      <c r="N51" s="224">
        <v>2.3054465987983983</v>
      </c>
      <c r="O51" s="242">
        <v>12.789656080903068</v>
      </c>
      <c r="P51" s="224">
        <v>4.917441591502957</v>
      </c>
    </row>
    <row r="52" spans="1:16" x14ac:dyDescent="0.25">
      <c r="A52" s="227" t="s">
        <v>68</v>
      </c>
      <c r="B52" s="224" t="s">
        <v>14</v>
      </c>
      <c r="C52" s="224">
        <v>44.3</v>
      </c>
      <c r="D52" s="240">
        <v>0.48000000000000009</v>
      </c>
      <c r="E52" s="227">
        <v>0.1</v>
      </c>
      <c r="F52" s="241">
        <v>85.515430207569068</v>
      </c>
      <c r="G52" s="227" t="str">
        <f t="shared" si="8"/>
        <v>Anoxic</v>
      </c>
      <c r="H52" s="227" t="str">
        <f t="shared" si="9"/>
        <v>Euxinic</v>
      </c>
      <c r="I52" s="227" t="s">
        <v>546</v>
      </c>
      <c r="J52" s="227" t="s">
        <v>545</v>
      </c>
      <c r="K52" s="227">
        <v>0.89674695859072029</v>
      </c>
      <c r="L52" s="227">
        <v>0.86078288212219278</v>
      </c>
      <c r="M52" s="190">
        <v>5.2289646775029253</v>
      </c>
      <c r="N52" s="224">
        <v>1.9111016881906076</v>
      </c>
      <c r="O52" s="242">
        <v>9.9930832226648967</v>
      </c>
      <c r="P52" s="224">
        <v>2.3667083306552485</v>
      </c>
    </row>
    <row r="53" spans="1:16" x14ac:dyDescent="0.25">
      <c r="A53" s="227" t="s">
        <v>69</v>
      </c>
      <c r="B53" s="224" t="s">
        <v>14</v>
      </c>
      <c r="C53" s="224">
        <v>47.5</v>
      </c>
      <c r="D53" s="240">
        <v>0.73842678117666483</v>
      </c>
      <c r="E53" s="227">
        <v>0.1</v>
      </c>
      <c r="F53" s="241">
        <v>112.92162923785355</v>
      </c>
      <c r="G53" s="227" t="str">
        <f t="shared" si="8"/>
        <v>Anoxic</v>
      </c>
      <c r="H53" s="227" t="str">
        <f t="shared" si="9"/>
        <v>Euxinic</v>
      </c>
      <c r="I53" s="227" t="s">
        <v>546</v>
      </c>
      <c r="J53" s="227" t="s">
        <v>545</v>
      </c>
      <c r="K53" s="227">
        <v>1</v>
      </c>
      <c r="L53" s="227">
        <v>0.94578481302153117</v>
      </c>
      <c r="M53" s="190">
        <v>6.9377744254947364</v>
      </c>
      <c r="N53" s="224">
        <v>6.6306524647084162</v>
      </c>
      <c r="O53" s="242">
        <v>46.001971093997689</v>
      </c>
      <c r="P53" s="224">
        <v>3.7101628206300528</v>
      </c>
    </row>
    <row r="54" spans="1:16" x14ac:dyDescent="0.25">
      <c r="A54" s="227" t="s">
        <v>70</v>
      </c>
      <c r="B54" s="224" t="s">
        <v>14</v>
      </c>
      <c r="C54" s="224">
        <v>50.1</v>
      </c>
      <c r="D54" s="240">
        <v>0.73000000000000009</v>
      </c>
      <c r="E54" s="227">
        <v>0.1</v>
      </c>
      <c r="F54" s="241">
        <v>76.729305077973308</v>
      </c>
      <c r="G54" s="227" t="str">
        <f t="shared" si="8"/>
        <v>Anoxic</v>
      </c>
      <c r="H54" s="227" t="str">
        <f t="shared" si="9"/>
        <v>Euxinic</v>
      </c>
      <c r="I54" s="227" t="s">
        <v>546</v>
      </c>
      <c r="J54" s="227" t="s">
        <v>545</v>
      </c>
      <c r="K54" s="227">
        <v>0.9385580536854089</v>
      </c>
      <c r="L54" s="227">
        <v>0.93588228344713575</v>
      </c>
      <c r="M54" s="190">
        <v>5.1238955053047723</v>
      </c>
      <c r="N54" s="224">
        <v>3.6048007959658324</v>
      </c>
      <c r="O54" s="242">
        <v>18.470622595968393</v>
      </c>
      <c r="P54" s="224">
        <v>3.4556190681101842</v>
      </c>
    </row>
    <row r="55" spans="1:16" x14ac:dyDescent="0.25">
      <c r="A55" s="227" t="s">
        <v>71</v>
      </c>
      <c r="B55" s="224" t="s">
        <v>14</v>
      </c>
      <c r="C55" s="224">
        <v>53.4</v>
      </c>
      <c r="D55" s="240">
        <v>0.77</v>
      </c>
      <c r="E55" s="227">
        <v>0.1</v>
      </c>
      <c r="F55" s="241">
        <v>112.46716799192309</v>
      </c>
      <c r="G55" s="227" t="str">
        <f t="shared" si="8"/>
        <v>Anoxic</v>
      </c>
      <c r="H55" s="227" t="str">
        <f t="shared" si="9"/>
        <v>Euxinic</v>
      </c>
      <c r="I55" s="227" t="s">
        <v>546</v>
      </c>
      <c r="J55" s="227" t="s">
        <v>545</v>
      </c>
      <c r="K55" s="227">
        <v>0.81639439960385574</v>
      </c>
      <c r="L55" s="227">
        <v>0.97497746089638659</v>
      </c>
      <c r="M55" s="190">
        <v>7.4490628472847318</v>
      </c>
      <c r="N55" s="224">
        <v>3.6611329337307699</v>
      </c>
      <c r="O55" s="242">
        <v>27.27200931562443</v>
      </c>
      <c r="P55" s="224">
        <v>5.3828275360384623</v>
      </c>
    </row>
    <row r="56" spans="1:16" x14ac:dyDescent="0.25">
      <c r="A56" s="200" t="s">
        <v>72</v>
      </c>
      <c r="B56" s="224" t="s">
        <v>40</v>
      </c>
      <c r="C56" s="224">
        <v>60.7</v>
      </c>
      <c r="D56" s="243">
        <v>0.94000000000000006</v>
      </c>
      <c r="E56" s="243">
        <v>0.1</v>
      </c>
      <c r="F56" s="242">
        <v>107.90360230223523</v>
      </c>
      <c r="G56" s="227" t="str">
        <f t="shared" si="8"/>
        <v>Anoxic</v>
      </c>
      <c r="H56" s="227" t="str">
        <f t="shared" si="9"/>
        <v>Euxinic</v>
      </c>
      <c r="I56" s="227" t="s">
        <v>541</v>
      </c>
      <c r="J56" s="227" t="s">
        <v>545</v>
      </c>
      <c r="K56" s="227">
        <v>0.78758334194557722</v>
      </c>
      <c r="L56" s="227">
        <v>0.77142262307210219</v>
      </c>
      <c r="M56" s="190">
        <v>3.4656677768012552</v>
      </c>
      <c r="N56" s="224">
        <v>6.6121904286182991</v>
      </c>
      <c r="O56" s="202">
        <v>22.91565530253612</v>
      </c>
      <c r="P56" s="224">
        <v>2.9501141343983996</v>
      </c>
    </row>
    <row r="57" spans="1:16" x14ac:dyDescent="0.25">
      <c r="A57" s="200" t="s">
        <v>73</v>
      </c>
      <c r="B57" s="224" t="s">
        <v>40</v>
      </c>
      <c r="C57" s="224">
        <v>63.1</v>
      </c>
      <c r="D57" s="227">
        <v>-1.4200000000000002</v>
      </c>
      <c r="E57" s="227">
        <v>0.1</v>
      </c>
      <c r="F57" s="202">
        <v>250.21818890530821</v>
      </c>
      <c r="G57" s="227" t="str">
        <f t="shared" si="8"/>
        <v>Anoxic</v>
      </c>
      <c r="H57" s="227" t="str">
        <f t="shared" si="9"/>
        <v>Euxinic</v>
      </c>
      <c r="I57" s="227" t="s">
        <v>546</v>
      </c>
      <c r="J57" s="227" t="s">
        <v>545</v>
      </c>
      <c r="K57" s="227">
        <v>0.77153026169052707</v>
      </c>
      <c r="L57" s="227">
        <v>0.80727956558234748</v>
      </c>
      <c r="M57" s="190">
        <v>511.32543314503255</v>
      </c>
      <c r="N57" s="224">
        <v>2.4144576197330734</v>
      </c>
      <c r="O57" s="202">
        <v>1234.573588220338</v>
      </c>
      <c r="P57" s="224">
        <v>3.5078831638726609</v>
      </c>
    </row>
    <row r="58" spans="1:16" x14ac:dyDescent="0.25">
      <c r="A58" s="200" t="s">
        <v>74</v>
      </c>
      <c r="B58" s="224" t="s">
        <v>40</v>
      </c>
      <c r="C58" s="224">
        <v>63.9</v>
      </c>
      <c r="D58" s="227">
        <v>-1.08</v>
      </c>
      <c r="E58" s="227">
        <v>0.1</v>
      </c>
      <c r="F58" s="202">
        <v>15270.55340063117</v>
      </c>
      <c r="G58" s="227" t="str">
        <f t="shared" si="8"/>
        <v>Anoxic</v>
      </c>
      <c r="H58" s="227" t="str">
        <f t="shared" si="9"/>
        <v>Euxinic</v>
      </c>
      <c r="I58" s="227"/>
      <c r="J58" s="227" t="s">
        <v>545</v>
      </c>
      <c r="K58" s="227">
        <v>0.6799441388782157</v>
      </c>
      <c r="L58" s="227">
        <v>0.71023640327550941</v>
      </c>
      <c r="M58" s="190"/>
      <c r="N58" s="224">
        <v>8.8396638171813073</v>
      </c>
      <c r="O58" s="202"/>
      <c r="P58" s="224">
        <v>3.8074034545979782</v>
      </c>
    </row>
    <row r="59" spans="1:16" x14ac:dyDescent="0.25">
      <c r="A59" s="227" t="s">
        <v>75</v>
      </c>
      <c r="B59" s="224" t="s">
        <v>40</v>
      </c>
      <c r="C59" s="224">
        <v>64.5</v>
      </c>
      <c r="D59" s="240">
        <v>-1.498766512234385</v>
      </c>
      <c r="E59" s="240">
        <v>0.1</v>
      </c>
      <c r="F59" s="241">
        <v>3569.8918242656446</v>
      </c>
      <c r="G59" s="227" t="str">
        <f t="shared" si="8"/>
        <v>Anoxic</v>
      </c>
      <c r="H59" s="227" t="str">
        <f t="shared" si="9"/>
        <v>Euxinic</v>
      </c>
      <c r="I59" s="227" t="s">
        <v>546</v>
      </c>
      <c r="J59" s="227" t="s">
        <v>545</v>
      </c>
      <c r="K59" s="227">
        <v>0.69884363125311</v>
      </c>
      <c r="L59" s="227">
        <v>0.98670404970220049</v>
      </c>
      <c r="M59" s="190">
        <v>89.458245979522587</v>
      </c>
      <c r="N59" s="202">
        <v>14.772312929144315</v>
      </c>
      <c r="O59" s="242">
        <v>1321.5052037018738</v>
      </c>
      <c r="P59" s="224">
        <v>7.9342102798467415</v>
      </c>
    </row>
    <row r="60" spans="1:16" x14ac:dyDescent="0.25">
      <c r="A60" s="227" t="s">
        <v>78</v>
      </c>
      <c r="B60" s="224" t="s">
        <v>40</v>
      </c>
      <c r="C60" s="224">
        <v>81.900000000000006</v>
      </c>
      <c r="D60" s="240">
        <v>0.44000000000000006</v>
      </c>
      <c r="E60" s="240">
        <v>0.1</v>
      </c>
      <c r="F60" s="241">
        <v>74.51701000565771</v>
      </c>
      <c r="G60" s="227" t="str">
        <f t="shared" si="8"/>
        <v>Anoxic</v>
      </c>
      <c r="H60" s="227" t="str">
        <f t="shared" si="9"/>
        <v>Euxinic</v>
      </c>
      <c r="I60" s="227" t="s">
        <v>546</v>
      </c>
      <c r="J60" s="227" t="s">
        <v>545</v>
      </c>
      <c r="K60" s="227">
        <v>0.56286429421512552</v>
      </c>
      <c r="L60" s="227">
        <v>0.89853884049901434</v>
      </c>
      <c r="M60" s="190">
        <v>6.9790868869796903</v>
      </c>
      <c r="N60" s="224">
        <v>0.91870286308345128</v>
      </c>
      <c r="O60" s="242">
        <v>6.4117071047764123</v>
      </c>
      <c r="P60" s="224">
        <v>7.063804236152758</v>
      </c>
    </row>
    <row r="61" spans="1:16" x14ac:dyDescent="0.25">
      <c r="A61" s="227" t="s">
        <v>79</v>
      </c>
      <c r="B61" s="224" t="s">
        <v>40</v>
      </c>
      <c r="C61" s="224">
        <v>83.7</v>
      </c>
      <c r="D61" s="240">
        <v>0.59000000000000008</v>
      </c>
      <c r="E61" s="240">
        <v>0.1</v>
      </c>
      <c r="F61" s="241">
        <v>115.93236223926478</v>
      </c>
      <c r="G61" s="227" t="str">
        <f t="shared" si="8"/>
        <v>Anoxic</v>
      </c>
      <c r="H61" s="227" t="str">
        <f t="shared" si="9"/>
        <v>Euxinic</v>
      </c>
      <c r="I61" s="227" t="s">
        <v>546</v>
      </c>
      <c r="J61" s="227" t="s">
        <v>545</v>
      </c>
      <c r="K61" s="227">
        <v>0.52040130142396179</v>
      </c>
      <c r="L61" s="227">
        <v>0.92988203415080739</v>
      </c>
      <c r="M61" s="190">
        <v>6.7866933319372134</v>
      </c>
      <c r="N61" s="224">
        <v>1.7761367173618703</v>
      </c>
      <c r="O61" s="242">
        <v>12.054095216328657</v>
      </c>
      <c r="P61" s="224">
        <v>8.4531893625732568</v>
      </c>
    </row>
    <row r="62" spans="1:16" x14ac:dyDescent="0.25">
      <c r="A62" s="227" t="s">
        <v>80</v>
      </c>
      <c r="B62" s="224" t="s">
        <v>40</v>
      </c>
      <c r="C62" s="224">
        <v>85.7</v>
      </c>
      <c r="D62" s="240">
        <v>0.44329528808067475</v>
      </c>
      <c r="E62" s="240">
        <v>0.1</v>
      </c>
      <c r="F62" s="241">
        <v>82.356606810164692</v>
      </c>
      <c r="G62" s="227" t="str">
        <f t="shared" si="8"/>
        <v>Anoxic</v>
      </c>
      <c r="H62" s="227" t="str">
        <f t="shared" si="9"/>
        <v>Euxinic</v>
      </c>
      <c r="I62" s="227" t="s">
        <v>546</v>
      </c>
      <c r="J62" s="227" t="s">
        <v>545</v>
      </c>
      <c r="K62" s="227">
        <v>0.82434155484037741</v>
      </c>
      <c r="L62" s="227">
        <v>0.95732626516156705</v>
      </c>
      <c r="M62" s="190">
        <v>4.6035422864609838</v>
      </c>
      <c r="N62" s="224">
        <v>3.6156559087389382</v>
      </c>
      <c r="O62" s="242">
        <v>16.644824869172218</v>
      </c>
      <c r="P62" s="224">
        <v>7.9092473003664283</v>
      </c>
    </row>
    <row r="63" spans="1:16" x14ac:dyDescent="0.25">
      <c r="A63" s="200" t="s">
        <v>81</v>
      </c>
      <c r="B63" s="224" t="s">
        <v>40</v>
      </c>
      <c r="C63" s="224">
        <v>86.6</v>
      </c>
      <c r="D63" s="227">
        <v>0.47000000000000008</v>
      </c>
      <c r="E63" s="227">
        <v>0.1</v>
      </c>
      <c r="F63" s="202">
        <v>71.021446818720548</v>
      </c>
      <c r="G63" s="227" t="str">
        <f t="shared" si="8"/>
        <v>Anoxic</v>
      </c>
      <c r="H63" s="227" t="str">
        <f t="shared" si="9"/>
        <v>Euxinic</v>
      </c>
      <c r="I63" s="227" t="s">
        <v>546</v>
      </c>
      <c r="J63" s="227" t="s">
        <v>545</v>
      </c>
      <c r="K63" s="227">
        <v>0.84790659521916067</v>
      </c>
      <c r="L63" s="227">
        <v>0.90768335075027007</v>
      </c>
      <c r="M63" s="190">
        <v>12.17500736681458</v>
      </c>
      <c r="N63" s="224">
        <v>2.4323092087130829</v>
      </c>
      <c r="O63" s="202">
        <v>29.613382534452725</v>
      </c>
      <c r="P63" s="224">
        <v>6.2408423366502657</v>
      </c>
    </row>
    <row r="64" spans="1:16" x14ac:dyDescent="0.25">
      <c r="A64" s="200" t="s">
        <v>82</v>
      </c>
      <c r="B64" s="224" t="s">
        <v>40</v>
      </c>
      <c r="C64" s="224">
        <v>88.3</v>
      </c>
      <c r="D64" s="227">
        <v>0.44000000000000006</v>
      </c>
      <c r="E64" s="227">
        <v>0.1</v>
      </c>
      <c r="F64" s="202">
        <v>106.63545799637878</v>
      </c>
      <c r="G64" s="227" t="str">
        <f t="shared" si="8"/>
        <v>Anoxic</v>
      </c>
      <c r="H64" s="227" t="str">
        <f t="shared" si="9"/>
        <v>Euxinic</v>
      </c>
      <c r="I64" s="227" t="s">
        <v>546</v>
      </c>
      <c r="J64" s="227" t="s">
        <v>545</v>
      </c>
      <c r="K64" s="227">
        <v>0.87524182161797215</v>
      </c>
      <c r="L64" s="227">
        <v>0.70282385075168241</v>
      </c>
      <c r="M64" s="190">
        <v>5.5999497335822763</v>
      </c>
      <c r="N64" s="224">
        <v>4.7743220817670746</v>
      </c>
      <c r="O64" s="202">
        <v>26.735963669827509</v>
      </c>
      <c r="P64" s="224">
        <v>6.7065371644847884</v>
      </c>
    </row>
    <row r="65" spans="1:16" x14ac:dyDescent="0.25">
      <c r="A65" s="227" t="s">
        <v>83</v>
      </c>
      <c r="B65" s="224" t="s">
        <v>40</v>
      </c>
      <c r="C65" s="224">
        <v>89.2</v>
      </c>
      <c r="D65" s="227">
        <v>0.4</v>
      </c>
      <c r="E65" s="227">
        <v>0.1</v>
      </c>
      <c r="F65" s="202">
        <v>102.5514518395245</v>
      </c>
      <c r="G65" s="227" t="str">
        <f t="shared" si="8"/>
        <v>Anoxic</v>
      </c>
      <c r="H65" s="227" t="str">
        <f t="shared" si="9"/>
        <v>Euxinic</v>
      </c>
      <c r="I65" s="227" t="s">
        <v>546</v>
      </c>
      <c r="J65" s="227" t="s">
        <v>545</v>
      </c>
      <c r="K65" s="227">
        <v>0.87845283453524758</v>
      </c>
      <c r="L65" s="227">
        <v>0.96770174383327767</v>
      </c>
      <c r="M65" s="190">
        <v>5.4054419021780706</v>
      </c>
      <c r="N65" s="224">
        <v>2.8985202524814264</v>
      </c>
      <c r="O65" s="242">
        <v>15.667782827074863</v>
      </c>
      <c r="P65" s="224">
        <v>7.4218165634472504</v>
      </c>
    </row>
    <row r="66" spans="1:16" x14ac:dyDescent="0.25">
      <c r="A66" s="227" t="s">
        <v>84</v>
      </c>
      <c r="B66" s="224" t="s">
        <v>40</v>
      </c>
      <c r="C66" s="224">
        <v>90.7</v>
      </c>
      <c r="D66" s="227">
        <v>0.29000000000000004</v>
      </c>
      <c r="E66" s="227">
        <v>0.1</v>
      </c>
      <c r="F66" s="202">
        <v>63.016902342348217</v>
      </c>
      <c r="G66" s="227" t="str">
        <f t="shared" si="8"/>
        <v>Anoxic</v>
      </c>
      <c r="H66" s="227" t="str">
        <f t="shared" si="9"/>
        <v>Euxinic</v>
      </c>
      <c r="I66" s="227" t="s">
        <v>546</v>
      </c>
      <c r="J66" s="227" t="s">
        <v>545</v>
      </c>
      <c r="K66" s="227">
        <v>0.86444503764606595</v>
      </c>
      <c r="L66" s="227">
        <v>0.96571618616985866</v>
      </c>
      <c r="M66" s="190">
        <v>6.1383543702286953</v>
      </c>
      <c r="N66" s="224">
        <v>1.885980716550725</v>
      </c>
      <c r="O66" s="242">
        <v>11.57681797360619</v>
      </c>
      <c r="P66" s="224">
        <v>4.728530852535977</v>
      </c>
    </row>
    <row r="67" spans="1:16" x14ac:dyDescent="0.25">
      <c r="A67" s="227" t="s">
        <v>85</v>
      </c>
      <c r="B67" s="224" t="s">
        <v>40</v>
      </c>
      <c r="C67" s="224">
        <v>93</v>
      </c>
      <c r="D67" s="227">
        <v>0.39</v>
      </c>
      <c r="E67" s="227">
        <v>0.1</v>
      </c>
      <c r="F67" s="202">
        <v>63.201246557261079</v>
      </c>
      <c r="G67" s="227" t="str">
        <f t="shared" ref="G67:G88" si="10">IF(K67&gt;=0.38,"Anoxic","Oxic")</f>
        <v>Anoxic</v>
      </c>
      <c r="H67" s="227" t="str">
        <f t="shared" ref="H67:H88" si="11">IF(L67&gt;=0.7,"Euxinic","Non-euxinic")</f>
        <v>Euxinic</v>
      </c>
      <c r="I67" s="227" t="s">
        <v>546</v>
      </c>
      <c r="J67" s="227" t="s">
        <v>545</v>
      </c>
      <c r="K67" s="227">
        <v>0.77372048725062492</v>
      </c>
      <c r="L67" s="227">
        <v>0.95175726702744712</v>
      </c>
      <c r="M67" s="190">
        <v>5.3087963273038481</v>
      </c>
      <c r="N67" s="224">
        <v>1.363380602588951</v>
      </c>
      <c r="O67" s="242">
        <v>7.2379099357415306</v>
      </c>
      <c r="P67" s="224">
        <v>4.4014562449572043</v>
      </c>
    </row>
    <row r="68" spans="1:16" x14ac:dyDescent="0.25">
      <c r="A68" s="227" t="s">
        <v>86</v>
      </c>
      <c r="B68" s="224" t="s">
        <v>40</v>
      </c>
      <c r="C68" s="224">
        <v>96.3</v>
      </c>
      <c r="D68" s="227">
        <v>0.44000000000000006</v>
      </c>
      <c r="E68" s="227">
        <v>0.1</v>
      </c>
      <c r="F68" s="202">
        <v>74.173754291132028</v>
      </c>
      <c r="G68" s="227" t="str">
        <f t="shared" si="10"/>
        <v>Anoxic</v>
      </c>
      <c r="H68" s="227" t="str">
        <f t="shared" si="11"/>
        <v>Euxinic</v>
      </c>
      <c r="I68" s="227" t="s">
        <v>546</v>
      </c>
      <c r="J68" s="227" t="s">
        <v>545</v>
      </c>
      <c r="K68" s="227">
        <v>0.84921799212835647</v>
      </c>
      <c r="L68" s="227">
        <v>0.9694343354221796</v>
      </c>
      <c r="M68" s="190">
        <v>6.3807160828400313</v>
      </c>
      <c r="N68" s="224">
        <v>1.7592818003433228</v>
      </c>
      <c r="O68" s="242">
        <v>11.225477677698406</v>
      </c>
      <c r="P68" s="224">
        <v>5.1663059208929285</v>
      </c>
    </row>
    <row r="69" spans="1:16" x14ac:dyDescent="0.25">
      <c r="A69" s="227" t="s">
        <v>87</v>
      </c>
      <c r="B69" s="224" t="s">
        <v>40</v>
      </c>
      <c r="C69" s="224">
        <v>99.6</v>
      </c>
      <c r="D69" s="227">
        <v>0.39</v>
      </c>
      <c r="E69" s="227">
        <v>0.1</v>
      </c>
      <c r="F69" s="202">
        <v>44.057680189908247</v>
      </c>
      <c r="G69" s="227" t="str">
        <f t="shared" si="10"/>
        <v>Anoxic</v>
      </c>
      <c r="H69" s="227" t="str">
        <f t="shared" si="11"/>
        <v>Euxinic</v>
      </c>
      <c r="I69" s="227" t="s">
        <v>546</v>
      </c>
      <c r="J69" s="227" t="s">
        <v>545</v>
      </c>
      <c r="K69" s="227">
        <v>0.81088159849425956</v>
      </c>
      <c r="L69" s="227">
        <v>0.96107030641384184</v>
      </c>
      <c r="M69" s="190">
        <v>6.6245079898908017</v>
      </c>
      <c r="N69" s="224">
        <v>0.91153821082568787</v>
      </c>
      <c r="O69" s="202">
        <v>6.0384921607055357</v>
      </c>
      <c r="P69" s="224">
        <v>3.0863550833211004</v>
      </c>
    </row>
    <row r="70" spans="1:16" x14ac:dyDescent="0.25">
      <c r="A70" s="227" t="s">
        <v>88</v>
      </c>
      <c r="B70" s="224" t="s">
        <v>40</v>
      </c>
      <c r="C70" s="224">
        <v>100.4</v>
      </c>
      <c r="D70" s="227">
        <v>0.51</v>
      </c>
      <c r="E70" s="227">
        <v>0.1</v>
      </c>
      <c r="F70" s="202">
        <v>57.091068761804713</v>
      </c>
      <c r="G70" s="227" t="str">
        <f t="shared" si="10"/>
        <v>Anoxic</v>
      </c>
      <c r="H70" s="227" t="str">
        <f t="shared" si="11"/>
        <v>Euxinic</v>
      </c>
      <c r="I70" s="227" t="s">
        <v>546</v>
      </c>
      <c r="J70" s="227" t="s">
        <v>545</v>
      </c>
      <c r="K70" s="227">
        <v>0.71719157016762869</v>
      </c>
      <c r="L70" s="227">
        <v>0.95965615505691726</v>
      </c>
      <c r="M70" s="190">
        <v>5.6926622389470634</v>
      </c>
      <c r="N70" s="224">
        <v>1.1992651690476188</v>
      </c>
      <c r="O70" s="202">
        <v>6.8270115423218458</v>
      </c>
      <c r="P70" s="224">
        <v>3.6053539010654254</v>
      </c>
    </row>
    <row r="71" spans="1:16" x14ac:dyDescent="0.25">
      <c r="A71" s="227" t="s">
        <v>89</v>
      </c>
      <c r="B71" s="224" t="s">
        <v>40</v>
      </c>
      <c r="C71" s="224">
        <v>101.2</v>
      </c>
      <c r="D71" s="227">
        <v>0.51</v>
      </c>
      <c r="E71" s="227">
        <v>0.1</v>
      </c>
      <c r="F71" s="202">
        <v>110.82623731774414</v>
      </c>
      <c r="G71" s="227" t="str">
        <f t="shared" si="10"/>
        <v>Anoxic</v>
      </c>
      <c r="H71" s="227" t="str">
        <f t="shared" si="11"/>
        <v>Euxinic</v>
      </c>
      <c r="I71" s="227" t="s">
        <v>546</v>
      </c>
      <c r="J71" s="227" t="s">
        <v>545</v>
      </c>
      <c r="K71" s="227">
        <v>0.88762770121291823</v>
      </c>
      <c r="L71" s="227">
        <v>0.87192986939606365</v>
      </c>
      <c r="M71" s="190">
        <v>8.1822862586592695</v>
      </c>
      <c r="N71" s="224">
        <v>2.6336938029250763</v>
      </c>
      <c r="O71" s="202">
        <v>21.549636613189925</v>
      </c>
      <c r="P71" s="224">
        <v>2.048651897084468</v>
      </c>
    </row>
    <row r="72" spans="1:16" x14ac:dyDescent="0.25">
      <c r="A72" s="200" t="s">
        <v>90</v>
      </c>
      <c r="B72" s="224" t="s">
        <v>40</v>
      </c>
      <c r="C72" s="224">
        <v>102.4</v>
      </c>
      <c r="D72" s="240">
        <v>0.68027076806309461</v>
      </c>
      <c r="E72" s="227">
        <v>0.1</v>
      </c>
      <c r="F72" s="241">
        <v>106.4844385118744</v>
      </c>
      <c r="G72" s="227" t="str">
        <f t="shared" si="10"/>
        <v>Anoxic</v>
      </c>
      <c r="H72" s="227" t="str">
        <f t="shared" si="11"/>
        <v>Euxinic</v>
      </c>
      <c r="I72" s="227" t="s">
        <v>546</v>
      </c>
      <c r="J72" s="227" t="s">
        <v>545</v>
      </c>
      <c r="K72" s="227">
        <v>0.92558817631454193</v>
      </c>
      <c r="L72" s="227">
        <v>0.973985877255647</v>
      </c>
      <c r="M72" s="190">
        <v>5.9895629298284501</v>
      </c>
      <c r="N72" s="224">
        <v>7.1057786620981949</v>
      </c>
      <c r="O72" s="202">
        <v>42.56050846206935</v>
      </c>
      <c r="P72" s="224">
        <v>3.8560351401587547</v>
      </c>
    </row>
    <row r="73" spans="1:16" x14ac:dyDescent="0.25">
      <c r="A73" s="200" t="s">
        <v>91</v>
      </c>
      <c r="B73" s="224" t="s">
        <v>40</v>
      </c>
      <c r="C73" s="224">
        <v>103.3</v>
      </c>
      <c r="D73" s="227">
        <v>0.74</v>
      </c>
      <c r="E73" s="227">
        <v>0.1</v>
      </c>
      <c r="F73" s="202">
        <v>83.212869449471938</v>
      </c>
      <c r="G73" s="227" t="str">
        <f t="shared" si="10"/>
        <v>Anoxic</v>
      </c>
      <c r="H73" s="227" t="str">
        <f t="shared" si="11"/>
        <v>Euxinic</v>
      </c>
      <c r="I73" s="227" t="s">
        <v>546</v>
      </c>
      <c r="J73" s="227" t="s">
        <v>545</v>
      </c>
      <c r="K73" s="227">
        <v>0.88028360305114317</v>
      </c>
      <c r="L73" s="227">
        <v>0.86770394662408745</v>
      </c>
      <c r="M73" s="190">
        <v>9.0330542242740659</v>
      </c>
      <c r="N73" s="224">
        <v>6.3650961035535856</v>
      </c>
      <c r="O73" s="202">
        <v>57.496258246115119</v>
      </c>
      <c r="P73" s="224">
        <v>3.0502004033369006</v>
      </c>
    </row>
    <row r="74" spans="1:16" x14ac:dyDescent="0.25">
      <c r="A74" s="200" t="s">
        <v>92</v>
      </c>
      <c r="B74" s="224" t="s">
        <v>40</v>
      </c>
      <c r="C74" s="224">
        <v>104.1</v>
      </c>
      <c r="D74" s="227">
        <v>0.76</v>
      </c>
      <c r="E74" s="227">
        <v>0.1</v>
      </c>
      <c r="F74" s="202">
        <v>99.665767659024482</v>
      </c>
      <c r="G74" s="227" t="str">
        <f t="shared" si="10"/>
        <v>Anoxic</v>
      </c>
      <c r="H74" s="227" t="str">
        <f t="shared" si="11"/>
        <v>Euxinic</v>
      </c>
      <c r="I74" s="227" t="s">
        <v>546</v>
      </c>
      <c r="J74" s="227" t="s">
        <v>545</v>
      </c>
      <c r="K74" s="227">
        <v>0.7899672917153634</v>
      </c>
      <c r="L74" s="227">
        <v>0.95893244254225518</v>
      </c>
      <c r="M74" s="190">
        <v>7.3498561432864253</v>
      </c>
      <c r="N74" s="224">
        <v>5.7411156485613173</v>
      </c>
      <c r="O74" s="202">
        <v>42.19637411889623</v>
      </c>
      <c r="P74" s="224">
        <v>4.3086435040713962</v>
      </c>
    </row>
    <row r="75" spans="1:16" x14ac:dyDescent="0.25">
      <c r="A75" s="200" t="s">
        <v>93</v>
      </c>
      <c r="B75" s="224" t="s">
        <v>40</v>
      </c>
      <c r="C75" s="224">
        <v>105.3</v>
      </c>
      <c r="D75" s="227">
        <v>0.83000000000000007</v>
      </c>
      <c r="E75" s="227">
        <v>0.1</v>
      </c>
      <c r="F75" s="202">
        <v>105.12497113397156</v>
      </c>
      <c r="G75" s="227" t="str">
        <f t="shared" si="10"/>
        <v>Anoxic</v>
      </c>
      <c r="H75" s="227" t="str">
        <f t="shared" si="11"/>
        <v>Euxinic</v>
      </c>
      <c r="I75" s="227" t="s">
        <v>546</v>
      </c>
      <c r="J75" s="227" t="s">
        <v>545</v>
      </c>
      <c r="K75" s="227">
        <v>0.71837750083128882</v>
      </c>
      <c r="L75" s="227">
        <v>0.90343610258809748</v>
      </c>
      <c r="M75" s="190">
        <v>6.3756878546026297</v>
      </c>
      <c r="N75" s="224">
        <v>5.3364966262664959</v>
      </c>
      <c r="O75" s="202">
        <v>34.023836726215208</v>
      </c>
      <c r="P75" s="224">
        <v>4.6182764036336366</v>
      </c>
    </row>
    <row r="76" spans="1:16" x14ac:dyDescent="0.25">
      <c r="A76" s="227" t="s">
        <v>94</v>
      </c>
      <c r="B76" s="224" t="s">
        <v>40</v>
      </c>
      <c r="C76" s="224">
        <v>107.4</v>
      </c>
      <c r="D76" s="227">
        <v>0.93</v>
      </c>
      <c r="E76" s="227">
        <v>0.1</v>
      </c>
      <c r="F76" s="202">
        <v>92.881844067095898</v>
      </c>
      <c r="G76" s="227" t="str">
        <f t="shared" si="10"/>
        <v>Anoxic</v>
      </c>
      <c r="H76" s="227" t="str">
        <f t="shared" si="11"/>
        <v>Euxinic</v>
      </c>
      <c r="I76" s="227" t="s">
        <v>546</v>
      </c>
      <c r="J76" s="227" t="s">
        <v>545</v>
      </c>
      <c r="K76" s="227">
        <v>0.80935144056149178</v>
      </c>
      <c r="L76" s="227">
        <v>0.97945191079224347</v>
      </c>
      <c r="M76" s="190">
        <v>6.846756073226028</v>
      </c>
      <c r="N76" s="224">
        <v>3.8109244422109265</v>
      </c>
      <c r="O76" s="202">
        <v>26.092470069313173</v>
      </c>
      <c r="P76" s="224">
        <v>5.3161640831898795</v>
      </c>
    </row>
    <row r="77" spans="1:16" x14ac:dyDescent="0.25">
      <c r="A77" s="227" t="s">
        <v>95</v>
      </c>
      <c r="B77" s="224" t="s">
        <v>40</v>
      </c>
      <c r="C77" s="224">
        <v>110.7</v>
      </c>
      <c r="D77" s="240">
        <v>2.2423700920667753</v>
      </c>
      <c r="E77" s="240">
        <v>0.1</v>
      </c>
      <c r="F77" s="241">
        <v>45.225467999026883</v>
      </c>
      <c r="G77" s="227" t="str">
        <f t="shared" si="10"/>
        <v>Anoxic</v>
      </c>
      <c r="H77" s="227" t="str">
        <f t="shared" si="11"/>
        <v>Euxinic</v>
      </c>
      <c r="I77" s="227" t="s">
        <v>541</v>
      </c>
      <c r="J77" s="227" t="s">
        <v>545</v>
      </c>
      <c r="K77" s="227">
        <v>1</v>
      </c>
      <c r="L77" s="227">
        <v>0.75717058393591608</v>
      </c>
      <c r="M77" s="190">
        <v>0.21464026590373989</v>
      </c>
      <c r="N77" s="202">
        <v>19.494354704623035</v>
      </c>
      <c r="O77" s="202">
        <v>4.1842734774221109</v>
      </c>
      <c r="P77" s="224">
        <v>1.1756059330285291</v>
      </c>
    </row>
    <row r="78" spans="1:16" x14ac:dyDescent="0.25">
      <c r="A78" s="227" t="s">
        <v>96</v>
      </c>
      <c r="B78" s="224" t="s">
        <v>20</v>
      </c>
      <c r="C78" s="224">
        <v>115.3</v>
      </c>
      <c r="D78" s="240">
        <v>-1.3700227768376736</v>
      </c>
      <c r="E78" s="240">
        <v>0.1</v>
      </c>
      <c r="F78" s="241">
        <v>2956.40319679917</v>
      </c>
      <c r="G78" s="227" t="str">
        <f t="shared" si="10"/>
        <v>Anoxic</v>
      </c>
      <c r="H78" s="227" t="str">
        <f t="shared" si="11"/>
        <v>Euxinic</v>
      </c>
      <c r="I78" s="227" t="s">
        <v>546</v>
      </c>
      <c r="J78" s="227" t="s">
        <v>545</v>
      </c>
      <c r="K78" s="227">
        <v>0.59666467081258734</v>
      </c>
      <c r="L78" s="227">
        <v>0.94615342783905743</v>
      </c>
      <c r="M78" s="190">
        <v>15.622346075123406</v>
      </c>
      <c r="N78" s="202">
        <v>68.035014843786868</v>
      </c>
      <c r="O78" s="202">
        <v>1062.8665471157965</v>
      </c>
      <c r="P78" s="224">
        <v>7.090335496663883</v>
      </c>
    </row>
    <row r="79" spans="1:16" x14ac:dyDescent="0.25">
      <c r="A79" s="200" t="s">
        <v>97</v>
      </c>
      <c r="B79" s="224" t="s">
        <v>20</v>
      </c>
      <c r="C79" s="224">
        <v>115.5</v>
      </c>
      <c r="D79" s="240">
        <v>-0.8</v>
      </c>
      <c r="E79" s="240">
        <v>0.1</v>
      </c>
      <c r="F79" s="241">
        <v>965.91713818872358</v>
      </c>
      <c r="G79" s="227" t="str">
        <f t="shared" si="10"/>
        <v>Anoxic</v>
      </c>
      <c r="H79" s="227" t="str">
        <f t="shared" si="11"/>
        <v>Euxinic</v>
      </c>
      <c r="I79" s="227" t="s">
        <v>541</v>
      </c>
      <c r="J79" s="227" t="s">
        <v>545</v>
      </c>
      <c r="K79" s="227">
        <v>0.736245898634453</v>
      </c>
      <c r="L79" s="227">
        <v>0.89695267737417861</v>
      </c>
      <c r="M79" s="190">
        <v>0.97318525844339121</v>
      </c>
      <c r="N79" s="202">
        <v>75.668498147035706</v>
      </c>
      <c r="O79" s="202">
        <v>73.639466925246211</v>
      </c>
      <c r="P79" s="224">
        <v>7.38710450494992</v>
      </c>
    </row>
    <row r="80" spans="1:16" x14ac:dyDescent="0.25">
      <c r="A80" s="200" t="s">
        <v>98</v>
      </c>
      <c r="B80" s="224" t="s">
        <v>20</v>
      </c>
      <c r="C80" s="224">
        <v>115.9</v>
      </c>
      <c r="D80" s="240">
        <v>-0.93234083071651341</v>
      </c>
      <c r="E80" s="240">
        <v>0.1</v>
      </c>
      <c r="F80" s="241">
        <v>1692.5017955424671</v>
      </c>
      <c r="G80" s="227" t="str">
        <f t="shared" si="10"/>
        <v>Anoxic</v>
      </c>
      <c r="H80" s="227" t="str">
        <f t="shared" si="11"/>
        <v>Euxinic</v>
      </c>
      <c r="I80" s="227" t="s">
        <v>541</v>
      </c>
      <c r="J80" s="227" t="s">
        <v>541</v>
      </c>
      <c r="K80" s="227">
        <v>0.72480525647850125</v>
      </c>
      <c r="L80" s="227">
        <v>0.89506452281992688</v>
      </c>
      <c r="M80" s="190">
        <v>3.4261678565082856</v>
      </c>
      <c r="N80" s="202">
        <v>126.00654589204569</v>
      </c>
      <c r="O80" s="202">
        <v>431.71957724496309</v>
      </c>
      <c r="P80" s="224">
        <v>7.9775047718658492</v>
      </c>
    </row>
    <row r="81" spans="1:16" x14ac:dyDescent="0.25">
      <c r="A81" s="200" t="s">
        <v>99</v>
      </c>
      <c r="B81" s="224" t="s">
        <v>20</v>
      </c>
      <c r="C81" s="224">
        <v>116.8</v>
      </c>
      <c r="D81" s="240">
        <v>0.47844533025353353</v>
      </c>
      <c r="E81" s="240">
        <v>0.1</v>
      </c>
      <c r="F81" s="241">
        <v>773.22453719893997</v>
      </c>
      <c r="G81" s="227" t="str">
        <f t="shared" si="10"/>
        <v>Anoxic</v>
      </c>
      <c r="H81" s="227" t="str">
        <f t="shared" si="11"/>
        <v>Euxinic</v>
      </c>
      <c r="I81" s="227" t="s">
        <v>541</v>
      </c>
      <c r="J81" s="227" t="s">
        <v>545</v>
      </c>
      <c r="K81" s="227">
        <v>0.7323808961167525</v>
      </c>
      <c r="L81" s="227">
        <v>0.87707156894651139</v>
      </c>
      <c r="M81" s="190">
        <v>2.3306437629435006</v>
      </c>
      <c r="N81" s="202">
        <v>79.061764515329216</v>
      </c>
      <c r="O81" s="202">
        <v>184.2648083549598</v>
      </c>
      <c r="P81" s="224">
        <v>5.6674482455840538</v>
      </c>
    </row>
    <row r="82" spans="1:16" x14ac:dyDescent="0.25">
      <c r="A82" s="227" t="s">
        <v>100</v>
      </c>
      <c r="B82" s="224" t="s">
        <v>20</v>
      </c>
      <c r="C82" s="224">
        <v>120</v>
      </c>
      <c r="D82" s="240">
        <v>0.1997851195680895</v>
      </c>
      <c r="E82" s="240">
        <v>0.1</v>
      </c>
      <c r="F82" s="241">
        <v>395.60070150000001</v>
      </c>
      <c r="G82" s="227" t="str">
        <f t="shared" si="10"/>
        <v>Anoxic</v>
      </c>
      <c r="H82" s="227" t="str">
        <f t="shared" si="11"/>
        <v>Euxinic</v>
      </c>
      <c r="I82" s="227" t="s">
        <v>541</v>
      </c>
      <c r="J82" s="227" t="s">
        <v>545</v>
      </c>
      <c r="K82" s="227">
        <v>0.6694820710141467</v>
      </c>
      <c r="L82" s="227">
        <v>0.85929925842794352</v>
      </c>
      <c r="M82" s="190">
        <v>2.9394827474031735</v>
      </c>
      <c r="N82" s="202">
        <v>22.338963900000003</v>
      </c>
      <c r="O82" s="202">
        <v>65.664998978912323</v>
      </c>
      <c r="P82" s="224">
        <v>2.2548168450000001</v>
      </c>
    </row>
    <row r="83" spans="1:16" s="125" customFormat="1" x14ac:dyDescent="0.25">
      <c r="A83" s="28" t="s">
        <v>52</v>
      </c>
      <c r="B83" s="134" t="s">
        <v>14</v>
      </c>
      <c r="C83" s="134">
        <v>4.5999999999999996</v>
      </c>
      <c r="D83" s="27">
        <v>-0.30147116786268802</v>
      </c>
      <c r="E83" s="27">
        <v>0.1</v>
      </c>
      <c r="F83" s="136">
        <v>208.29947142674496</v>
      </c>
      <c r="G83" s="27" t="str">
        <f t="shared" si="10"/>
        <v>Anoxic</v>
      </c>
      <c r="H83" s="27" t="str">
        <f t="shared" si="11"/>
        <v>Non-euxinic</v>
      </c>
      <c r="I83" s="27" t="s">
        <v>541</v>
      </c>
      <c r="J83" s="27" t="s">
        <v>545</v>
      </c>
      <c r="K83" s="27">
        <v>0.61803720346621993</v>
      </c>
      <c r="L83" s="27">
        <v>0.57010195330374491</v>
      </c>
      <c r="M83" s="162">
        <v>1.1313271101221094</v>
      </c>
      <c r="N83" s="136">
        <v>11.20421959477769</v>
      </c>
      <c r="O83" s="136">
        <v>12.675637375333356</v>
      </c>
      <c r="P83" s="134">
        <v>6.623721684309249</v>
      </c>
    </row>
    <row r="84" spans="1:16" s="125" customFormat="1" x14ac:dyDescent="0.25">
      <c r="A84" s="28" t="s">
        <v>54</v>
      </c>
      <c r="B84" s="134" t="s">
        <v>14</v>
      </c>
      <c r="C84" s="134">
        <v>5</v>
      </c>
      <c r="D84" s="27">
        <v>-0.50485451962144801</v>
      </c>
      <c r="E84" s="27">
        <v>0.1</v>
      </c>
      <c r="F84" s="136">
        <v>171.43773714490507</v>
      </c>
      <c r="G84" s="27" t="str">
        <f t="shared" si="10"/>
        <v>Anoxic</v>
      </c>
      <c r="H84" s="27" t="str">
        <f t="shared" si="11"/>
        <v>Non-euxinic</v>
      </c>
      <c r="I84" s="27" t="s">
        <v>541</v>
      </c>
      <c r="J84" s="27" t="s">
        <v>545</v>
      </c>
      <c r="K84" s="27">
        <v>0.70080034255650026</v>
      </c>
      <c r="L84" s="27">
        <v>0.34390075071159609</v>
      </c>
      <c r="M84" s="162">
        <v>0.56143686120258174</v>
      </c>
      <c r="N84" s="136">
        <v>39.534325730956994</v>
      </c>
      <c r="O84" s="136">
        <v>22.196027748148957</v>
      </c>
      <c r="P84" s="134">
        <v>3.4436321860984118</v>
      </c>
    </row>
    <row r="85" spans="1:16" s="125" customFormat="1" x14ac:dyDescent="0.25">
      <c r="A85" s="27" t="s">
        <v>55</v>
      </c>
      <c r="B85" s="134" t="s">
        <v>14</v>
      </c>
      <c r="C85" s="134">
        <v>5.6</v>
      </c>
      <c r="D85" s="27">
        <v>-0.42</v>
      </c>
      <c r="E85" s="27">
        <v>0.1</v>
      </c>
      <c r="F85" s="136">
        <v>199.42285777216969</v>
      </c>
      <c r="G85" s="27" t="str">
        <f t="shared" si="10"/>
        <v>Anoxic</v>
      </c>
      <c r="H85" s="27" t="str">
        <f t="shared" si="11"/>
        <v>Non-euxinic</v>
      </c>
      <c r="I85" s="27" t="s">
        <v>541</v>
      </c>
      <c r="J85" s="27" t="s">
        <v>545</v>
      </c>
      <c r="K85" s="27">
        <v>0.62564770434372485</v>
      </c>
      <c r="L85" s="27">
        <v>0.58192059590114442</v>
      </c>
      <c r="M85" s="162">
        <v>0.73475876518391481</v>
      </c>
      <c r="N85" s="136">
        <v>42.415745882976211</v>
      </c>
      <c r="O85" s="136">
        <v>31.165341069330321</v>
      </c>
      <c r="P85" s="134">
        <v>7.0317099407399786</v>
      </c>
    </row>
    <row r="86" spans="1:16" s="125" customFormat="1" x14ac:dyDescent="0.25">
      <c r="A86" s="27" t="s">
        <v>76</v>
      </c>
      <c r="B86" s="134" t="s">
        <v>40</v>
      </c>
      <c r="C86" s="134">
        <v>66.3</v>
      </c>
      <c r="D86" s="27">
        <v>-1.7204764282903224</v>
      </c>
      <c r="E86" s="27">
        <v>0.1</v>
      </c>
      <c r="F86" s="136">
        <v>30167.421317061435</v>
      </c>
      <c r="G86" s="27" t="str">
        <f t="shared" si="10"/>
        <v>Anoxic</v>
      </c>
      <c r="H86" s="27" t="str">
        <f t="shared" si="11"/>
        <v>Non-euxinic</v>
      </c>
      <c r="I86" s="27" t="s">
        <v>541</v>
      </c>
      <c r="J86" s="27" t="s">
        <v>545</v>
      </c>
      <c r="K86" s="27">
        <v>0.55970021744860043</v>
      </c>
      <c r="L86" s="27">
        <v>9.3640180049116367E-2</v>
      </c>
      <c r="M86" s="162">
        <v>3.9556495169605954</v>
      </c>
      <c r="N86" s="136">
        <v>10.532793976184683</v>
      </c>
      <c r="O86" s="136">
        <v>41.664041404140413</v>
      </c>
      <c r="P86" s="134">
        <v>6.8552421811100306</v>
      </c>
    </row>
    <row r="87" spans="1:16" s="125" customFormat="1" x14ac:dyDescent="0.25">
      <c r="A87" s="28" t="s">
        <v>77</v>
      </c>
      <c r="B87" s="134" t="s">
        <v>40</v>
      </c>
      <c r="C87" s="134">
        <v>66.8</v>
      </c>
      <c r="D87" s="27">
        <v>-1.5780526257506269</v>
      </c>
      <c r="E87" s="27">
        <v>0.1</v>
      </c>
      <c r="F87" s="136">
        <v>6369.5865196592767</v>
      </c>
      <c r="G87" s="27" t="str">
        <f t="shared" si="10"/>
        <v>Anoxic</v>
      </c>
      <c r="H87" s="27" t="str">
        <f t="shared" si="11"/>
        <v>Non-euxinic</v>
      </c>
      <c r="I87" s="27" t="s">
        <v>546</v>
      </c>
      <c r="J87" s="27" t="s">
        <v>545</v>
      </c>
      <c r="K87" s="27">
        <v>0.58416341773691405</v>
      </c>
      <c r="L87" s="27">
        <v>0.29982471954290102</v>
      </c>
      <c r="M87" s="162">
        <v>116.951328431767</v>
      </c>
      <c r="N87" s="136">
        <v>14.019755182899178</v>
      </c>
      <c r="O87" s="136">
        <v>1639.6289929282093</v>
      </c>
      <c r="P87" s="134">
        <v>8.5123987822157865</v>
      </c>
    </row>
    <row r="88" spans="1:16" s="125" customFormat="1" x14ac:dyDescent="0.25">
      <c r="A88" s="28" t="s">
        <v>53</v>
      </c>
      <c r="B88" s="134" t="s">
        <v>14</v>
      </c>
      <c r="C88" s="134">
        <v>4.8</v>
      </c>
      <c r="D88" s="27">
        <v>-0.10086236047253476</v>
      </c>
      <c r="E88" s="27">
        <v>0.1</v>
      </c>
      <c r="F88" s="136">
        <v>241.43538391659263</v>
      </c>
      <c r="G88" s="27" t="str">
        <f t="shared" si="10"/>
        <v>Oxic</v>
      </c>
      <c r="H88" s="27" t="str">
        <f t="shared" si="11"/>
        <v>Euxinic</v>
      </c>
      <c r="I88" s="27" t="s">
        <v>541</v>
      </c>
      <c r="J88" s="27" t="s">
        <v>545</v>
      </c>
      <c r="K88" s="27">
        <v>0.30084254337183886</v>
      </c>
      <c r="L88" s="27">
        <v>0.71665913358630895</v>
      </c>
      <c r="M88" s="162">
        <v>1.0962556283794922</v>
      </c>
      <c r="N88" s="136">
        <v>13.45996199082742</v>
      </c>
      <c r="O88" s="136">
        <v>14.755559090218595</v>
      </c>
      <c r="P88" s="134">
        <v>8.52136793686355</v>
      </c>
    </row>
    <row r="89" spans="1:16" x14ac:dyDescent="0.25">
      <c r="A89" s="197" t="s">
        <v>101</v>
      </c>
      <c r="B89" s="205"/>
      <c r="C89" s="219"/>
      <c r="D89" s="220"/>
      <c r="E89" s="220"/>
      <c r="F89" s="221"/>
      <c r="G89" s="222"/>
      <c r="H89" s="222"/>
      <c r="I89" s="222"/>
      <c r="J89" s="222"/>
      <c r="K89" s="222"/>
      <c r="L89" s="222"/>
      <c r="M89" s="207"/>
      <c r="N89" s="239"/>
      <c r="O89" s="207"/>
      <c r="P89" s="222"/>
    </row>
    <row r="90" spans="1:16" x14ac:dyDescent="0.25">
      <c r="A90" s="200" t="s">
        <v>102</v>
      </c>
      <c r="B90" s="200" t="s">
        <v>14</v>
      </c>
      <c r="C90" s="224">
        <v>5.6</v>
      </c>
      <c r="D90" s="244">
        <v>-1.4910320872129021</v>
      </c>
      <c r="E90" s="244">
        <v>0.1</v>
      </c>
      <c r="F90" s="228">
        <v>6417.3396136285073</v>
      </c>
      <c r="G90" s="227" t="str">
        <f t="shared" ref="G90" si="12">IF(K90&gt;=0.38,"Anoxic","Oxic")</f>
        <v>Anoxic</v>
      </c>
      <c r="H90" s="227" t="str">
        <f t="shared" ref="H90" si="13">IF(L90&gt;=0.7,"Euxinic","Non-euxinic")</f>
        <v>Euxinic</v>
      </c>
      <c r="I90" s="227" t="s">
        <v>546</v>
      </c>
      <c r="J90" s="227" t="s">
        <v>545</v>
      </c>
      <c r="K90" s="227">
        <v>0.64748340311539432</v>
      </c>
      <c r="L90" s="227">
        <v>0.88779266770495657</v>
      </c>
      <c r="M90" s="190">
        <v>135.83864271248979</v>
      </c>
      <c r="N90" s="228">
        <v>13.39</v>
      </c>
      <c r="O90" s="202">
        <v>1818.8794259202384</v>
      </c>
      <c r="P90" s="224">
        <v>9.9</v>
      </c>
    </row>
    <row r="91" spans="1:16" x14ac:dyDescent="0.25">
      <c r="A91" s="200" t="s">
        <v>103</v>
      </c>
      <c r="B91" s="200" t="s">
        <v>14</v>
      </c>
      <c r="C91" s="224">
        <v>5.7</v>
      </c>
      <c r="D91" s="244">
        <v>-1.35</v>
      </c>
      <c r="E91" s="244">
        <v>0.1</v>
      </c>
      <c r="F91" s="228">
        <v>2766.7692027824341</v>
      </c>
      <c r="G91" s="227" t="str">
        <f t="shared" ref="G91:G97" si="14">IF(K91&gt;=0.38,"Anoxic","Oxic")</f>
        <v>Anoxic</v>
      </c>
      <c r="H91" s="227" t="str">
        <f t="shared" ref="H91:H97" si="15">IF(L91&gt;=0.7,"Euxinic","Non-euxinic")</f>
        <v>Euxinic</v>
      </c>
      <c r="I91" s="227" t="s">
        <v>541</v>
      </c>
      <c r="J91" s="227" t="s">
        <v>545</v>
      </c>
      <c r="K91" s="227">
        <v>0.71558460470067842</v>
      </c>
      <c r="L91" s="227">
        <v>0.93779000547889668</v>
      </c>
      <c r="M91" s="190">
        <v>0.41063676584928094</v>
      </c>
      <c r="N91" s="228">
        <v>64.283477065660293</v>
      </c>
      <c r="O91" s="202">
        <v>26.397159119789166</v>
      </c>
      <c r="P91" s="224">
        <v>9.6</v>
      </c>
    </row>
    <row r="92" spans="1:16" x14ac:dyDescent="0.25">
      <c r="A92" s="200" t="s">
        <v>104</v>
      </c>
      <c r="B92" s="200" t="s">
        <v>14</v>
      </c>
      <c r="C92" s="224">
        <v>6.3</v>
      </c>
      <c r="D92" s="244">
        <v>-0.73846592169413017</v>
      </c>
      <c r="E92" s="244">
        <v>0.1</v>
      </c>
      <c r="F92" s="228">
        <v>1193.3003760101117</v>
      </c>
      <c r="G92" s="227" t="str">
        <f t="shared" si="14"/>
        <v>Anoxic</v>
      </c>
      <c r="H92" s="227" t="str">
        <f t="shared" si="15"/>
        <v>Euxinic</v>
      </c>
      <c r="I92" s="227" t="s">
        <v>541</v>
      </c>
      <c r="J92" s="227" t="s">
        <v>541</v>
      </c>
      <c r="K92" s="227">
        <v>0.72106643730273179</v>
      </c>
      <c r="L92" s="227">
        <v>0.88022399378174465</v>
      </c>
      <c r="M92" s="190">
        <v>2.9778314262173518</v>
      </c>
      <c r="N92" s="228">
        <v>135.88678579224549</v>
      </c>
      <c r="O92" s="202">
        <v>404.64794113981418</v>
      </c>
      <c r="P92" s="224">
        <v>8.8000000000000007</v>
      </c>
    </row>
    <row r="93" spans="1:16" x14ac:dyDescent="0.25">
      <c r="A93" s="200" t="s">
        <v>105</v>
      </c>
      <c r="B93" s="200" t="s">
        <v>14</v>
      </c>
      <c r="C93" s="224">
        <v>6.4</v>
      </c>
      <c r="D93" s="244">
        <v>0.52294278791709758</v>
      </c>
      <c r="E93" s="244">
        <v>0.1</v>
      </c>
      <c r="F93" s="228">
        <v>847.12045613227042</v>
      </c>
      <c r="G93" s="227" t="str">
        <f t="shared" si="14"/>
        <v>Anoxic</v>
      </c>
      <c r="H93" s="227" t="str">
        <f t="shared" si="15"/>
        <v>Euxinic</v>
      </c>
      <c r="I93" s="227" t="s">
        <v>541</v>
      </c>
      <c r="J93" s="227" t="s">
        <v>541</v>
      </c>
      <c r="K93" s="227">
        <v>0.72639587313862219</v>
      </c>
      <c r="L93" s="227">
        <v>0.92971661626694602</v>
      </c>
      <c r="M93" s="190">
        <v>0.94502350482204023</v>
      </c>
      <c r="N93" s="228">
        <v>148.02054756452245</v>
      </c>
      <c r="O93" s="202">
        <v>139.88289664510251</v>
      </c>
      <c r="P93" s="224">
        <v>8.6999999999999993</v>
      </c>
    </row>
    <row r="94" spans="1:16" x14ac:dyDescent="0.25">
      <c r="A94" s="200" t="s">
        <v>106</v>
      </c>
      <c r="B94" s="200" t="s">
        <v>14</v>
      </c>
      <c r="C94" s="224">
        <v>6.8</v>
      </c>
      <c r="D94" s="244">
        <v>-0.18157270773069598</v>
      </c>
      <c r="E94" s="244">
        <v>0.1</v>
      </c>
      <c r="F94" s="228">
        <v>497.03120865627727</v>
      </c>
      <c r="G94" s="227" t="str">
        <f t="shared" si="14"/>
        <v>Anoxic</v>
      </c>
      <c r="H94" s="227" t="str">
        <f t="shared" si="15"/>
        <v>Euxinic</v>
      </c>
      <c r="I94" s="227" t="s">
        <v>541</v>
      </c>
      <c r="J94" s="227" t="s">
        <v>545</v>
      </c>
      <c r="K94" s="227">
        <v>0.83978617407584122</v>
      </c>
      <c r="L94" s="227">
        <v>0.91719654459829603</v>
      </c>
      <c r="M94" s="190">
        <v>0.28715609584978752</v>
      </c>
      <c r="N94" s="228">
        <v>97.258172438951618</v>
      </c>
      <c r="O94" s="202">
        <v>27.928277087054756</v>
      </c>
      <c r="P94" s="224">
        <v>7.6</v>
      </c>
    </row>
    <row r="95" spans="1:16" x14ac:dyDescent="0.25">
      <c r="A95" s="200" t="s">
        <v>107</v>
      </c>
      <c r="B95" s="200" t="s">
        <v>14</v>
      </c>
      <c r="C95" s="224">
        <v>6.9</v>
      </c>
      <c r="D95" s="244">
        <v>-0.48056380582726099</v>
      </c>
      <c r="E95" s="244">
        <v>0.1</v>
      </c>
      <c r="F95" s="228">
        <v>370.32663501177814</v>
      </c>
      <c r="G95" s="227" t="str">
        <f t="shared" si="14"/>
        <v>Anoxic</v>
      </c>
      <c r="H95" s="227" t="str">
        <f t="shared" si="15"/>
        <v>Euxinic</v>
      </c>
      <c r="I95" s="227"/>
      <c r="J95" s="227" t="s">
        <v>545</v>
      </c>
      <c r="K95" s="227">
        <v>0.6912740776947609</v>
      </c>
      <c r="L95" s="227">
        <v>0.95464883891947461</v>
      </c>
      <c r="M95" s="190"/>
      <c r="N95" s="228">
        <v>25.247944324686927</v>
      </c>
      <c r="O95" s="202"/>
      <c r="P95" s="224">
        <v>8.6</v>
      </c>
    </row>
    <row r="96" spans="1:16" x14ac:dyDescent="0.25">
      <c r="A96" s="200" t="s">
        <v>108</v>
      </c>
      <c r="B96" s="200" t="s">
        <v>14</v>
      </c>
      <c r="C96" s="224">
        <v>7.4</v>
      </c>
      <c r="D96" s="244">
        <v>0.54138231624870559</v>
      </c>
      <c r="E96" s="244">
        <v>0.1</v>
      </c>
      <c r="F96" s="228">
        <v>335.7117453375418</v>
      </c>
      <c r="G96" s="227" t="str">
        <f t="shared" si="14"/>
        <v>Anoxic</v>
      </c>
      <c r="H96" s="227" t="str">
        <f t="shared" si="15"/>
        <v>Euxinic</v>
      </c>
      <c r="I96" s="227" t="s">
        <v>541</v>
      </c>
      <c r="J96" s="227" t="s">
        <v>545</v>
      </c>
      <c r="K96" s="227">
        <v>0.81007019926845114</v>
      </c>
      <c r="L96" s="227">
        <v>0.96617509059957807</v>
      </c>
      <c r="M96" s="190">
        <v>1.0432615926754787</v>
      </c>
      <c r="N96" s="228">
        <v>36.747063427996025</v>
      </c>
      <c r="O96" s="202">
        <v>38.336799918037968</v>
      </c>
      <c r="P96" s="224">
        <v>7.4</v>
      </c>
    </row>
    <row r="97" spans="1:16" s="125" customFormat="1" x14ac:dyDescent="0.25">
      <c r="A97" s="28" t="s">
        <v>109</v>
      </c>
      <c r="B97" s="28" t="s">
        <v>14</v>
      </c>
      <c r="C97" s="134">
        <v>7.6</v>
      </c>
      <c r="D97" s="236">
        <v>-4.1027626014783249E-2</v>
      </c>
      <c r="E97" s="236">
        <v>0.1</v>
      </c>
      <c r="F97" s="237">
        <v>458.22213623800246</v>
      </c>
      <c r="G97" s="27" t="str">
        <f t="shared" si="14"/>
        <v>Oxic</v>
      </c>
      <c r="H97" s="27" t="str">
        <f t="shared" si="15"/>
        <v>Non-euxinic</v>
      </c>
      <c r="I97" s="27" t="s">
        <v>546</v>
      </c>
      <c r="J97" s="27" t="s">
        <v>545</v>
      </c>
      <c r="K97" s="27">
        <v>0.25519834493563615</v>
      </c>
      <c r="L97" s="27">
        <v>0.66640566695939307</v>
      </c>
      <c r="M97" s="162">
        <v>8.1343519537881885</v>
      </c>
      <c r="N97" s="237">
        <v>10.612204986338856</v>
      </c>
      <c r="O97" s="136">
        <v>86.323410364626227</v>
      </c>
      <c r="P97" s="134">
        <v>8.5</v>
      </c>
    </row>
    <row r="98" spans="1:16" x14ac:dyDescent="0.25">
      <c r="A98" s="200"/>
      <c r="B98" s="200"/>
      <c r="C98" s="224"/>
      <c r="D98" s="244"/>
      <c r="E98" s="244"/>
      <c r="F98" s="228"/>
      <c r="G98" s="227"/>
      <c r="H98" s="227"/>
      <c r="I98" s="227"/>
      <c r="J98" s="227"/>
      <c r="K98" s="227"/>
      <c r="L98" s="227"/>
      <c r="N98" s="228"/>
      <c r="O98" s="202"/>
      <c r="P98" s="227"/>
    </row>
    <row r="99" spans="1:16" x14ac:dyDescent="0.25">
      <c r="A99" s="200"/>
      <c r="B99" s="200"/>
      <c r="C99" s="224"/>
      <c r="D99" s="244"/>
      <c r="E99" s="244"/>
      <c r="F99" s="228"/>
      <c r="G99" s="227"/>
      <c r="H99" s="227"/>
      <c r="I99" s="227"/>
      <c r="J99" s="227"/>
      <c r="K99" s="227"/>
      <c r="L99" s="227"/>
      <c r="N99" s="228"/>
      <c r="O99" s="202"/>
      <c r="P99" s="227"/>
    </row>
    <row r="100" spans="1:16" x14ac:dyDescent="0.25">
      <c r="A100" s="200"/>
      <c r="B100" s="200"/>
      <c r="C100" s="224"/>
      <c r="D100" s="244"/>
      <c r="E100" s="244"/>
      <c r="F100" s="228"/>
      <c r="G100" s="227"/>
      <c r="H100" s="227"/>
      <c r="I100" s="227"/>
      <c r="J100" s="227"/>
      <c r="K100" s="227"/>
      <c r="L100" s="227"/>
      <c r="N100" s="228"/>
      <c r="O100" s="202"/>
      <c r="P100" s="227"/>
    </row>
    <row r="101" spans="1:16" x14ac:dyDescent="0.25">
      <c r="A101" s="200"/>
      <c r="B101" s="200"/>
      <c r="C101" s="224"/>
      <c r="D101" s="244"/>
      <c r="E101" s="244"/>
      <c r="F101" s="228"/>
      <c r="G101" s="227"/>
      <c r="H101" s="227"/>
      <c r="I101" s="227"/>
      <c r="J101" s="227"/>
      <c r="K101" s="227"/>
      <c r="L101" s="227"/>
      <c r="N101" s="228"/>
      <c r="O101" s="202"/>
      <c r="P101" s="227"/>
    </row>
    <row r="102" spans="1:16" x14ac:dyDescent="0.25">
      <c r="A102" s="200"/>
      <c r="B102" s="200"/>
      <c r="C102" s="224"/>
      <c r="D102" s="244"/>
      <c r="E102" s="244"/>
      <c r="F102" s="228"/>
      <c r="G102" s="227"/>
      <c r="H102" s="227"/>
      <c r="I102" s="227"/>
      <c r="J102" s="227"/>
      <c r="K102" s="227"/>
      <c r="L102" s="227"/>
      <c r="N102" s="228"/>
      <c r="O102" s="202"/>
      <c r="P102" s="227"/>
    </row>
    <row r="103" spans="1:16" x14ac:dyDescent="0.25">
      <c r="A103" s="200"/>
      <c r="B103" s="200"/>
      <c r="C103" s="224"/>
      <c r="D103" s="244"/>
      <c r="E103" s="244"/>
      <c r="F103" s="228"/>
      <c r="G103" s="227"/>
      <c r="H103" s="227"/>
      <c r="I103" s="227"/>
      <c r="J103" s="227"/>
      <c r="K103" s="227"/>
      <c r="L103" s="227"/>
      <c r="N103" s="228"/>
      <c r="O103" s="202"/>
      <c r="P103" s="227"/>
    </row>
  </sheetData>
  <sortState xmlns:xlrd2="http://schemas.microsoft.com/office/spreadsheetml/2017/richdata2" ref="A90:P97">
    <sortCondition ref="G90:G97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3DB42-4C86-4069-9B0D-A7782FDC2724}">
  <sheetPr>
    <tabColor rgb="FFE44253"/>
  </sheetPr>
  <dimension ref="A1:I38"/>
  <sheetViews>
    <sheetView workbookViewId="0">
      <selection activeCell="E38" sqref="E38"/>
    </sheetView>
  </sheetViews>
  <sheetFormatPr defaultRowHeight="13.2" x14ac:dyDescent="0.25"/>
  <cols>
    <col min="1" max="1" width="10.88671875" style="100" customWidth="1"/>
    <col min="2" max="2" width="9.6640625" style="100" bestFit="1" customWidth="1"/>
    <col min="3" max="3" width="8.77734375" style="100" bestFit="1" customWidth="1"/>
    <col min="4" max="4" width="6.21875" style="100" bestFit="1" customWidth="1"/>
    <col min="5" max="5" width="10.109375" style="100" bestFit="1" customWidth="1"/>
    <col min="6" max="6" width="10.77734375" style="100" customWidth="1"/>
    <col min="7" max="7" width="8.44140625" style="100" bestFit="1" customWidth="1"/>
    <col min="8" max="8" width="8.88671875" style="100"/>
    <col min="9" max="9" width="6.21875" style="100" bestFit="1" customWidth="1"/>
    <col min="10" max="16384" width="8.88671875" style="100"/>
  </cols>
  <sheetData>
    <row r="1" spans="1:9" s="194" customFormat="1" ht="16.2" thickBot="1" x14ac:dyDescent="0.3">
      <c r="A1" s="191" t="s">
        <v>120</v>
      </c>
      <c r="B1" s="191" t="s">
        <v>469</v>
      </c>
      <c r="C1" s="192" t="s">
        <v>330</v>
      </c>
      <c r="D1" s="191" t="s">
        <v>6</v>
      </c>
      <c r="E1" s="191" t="s">
        <v>464</v>
      </c>
      <c r="F1" s="191" t="s">
        <v>464</v>
      </c>
      <c r="G1" s="191" t="s">
        <v>464</v>
      </c>
      <c r="H1" s="193" t="s">
        <v>114</v>
      </c>
      <c r="I1" s="191" t="s">
        <v>7</v>
      </c>
    </row>
    <row r="2" spans="1:9" x14ac:dyDescent="0.25">
      <c r="A2" s="195"/>
      <c r="B2" s="195"/>
      <c r="C2" s="196" t="s">
        <v>548</v>
      </c>
      <c r="D2" s="195" t="s">
        <v>353</v>
      </c>
      <c r="E2" s="195" t="s">
        <v>549</v>
      </c>
      <c r="F2" s="195" t="s">
        <v>542</v>
      </c>
      <c r="G2" s="195" t="s">
        <v>547</v>
      </c>
      <c r="H2" s="33" t="s">
        <v>116</v>
      </c>
      <c r="I2" s="195" t="s">
        <v>353</v>
      </c>
    </row>
    <row r="3" spans="1:9" x14ac:dyDescent="0.25">
      <c r="A3" s="197" t="s">
        <v>500</v>
      </c>
      <c r="B3" s="198"/>
      <c r="C3" s="198"/>
      <c r="D3" s="198"/>
      <c r="E3" s="198"/>
      <c r="F3" s="198"/>
      <c r="G3" s="198"/>
      <c r="H3" s="199"/>
      <c r="I3" s="198"/>
    </row>
    <row r="4" spans="1:9" x14ac:dyDescent="0.25">
      <c r="A4" s="200" t="s">
        <v>470</v>
      </c>
      <c r="B4" s="200">
        <v>21</v>
      </c>
      <c r="C4" s="200">
        <v>1.2</v>
      </c>
      <c r="D4" s="200">
        <v>535</v>
      </c>
      <c r="E4" s="200" t="str">
        <f t="shared" ref="E4:E20" si="0">IF(H4&gt;1,"Anoxic","Non-anoxic")</f>
        <v>Anoxic</v>
      </c>
      <c r="F4" s="200" t="str">
        <f t="shared" ref="F4:F20" si="1">IF(I4&gt;=100,"Euxinic","Non-Euxinic")</f>
        <v>Non-Euxinic</v>
      </c>
      <c r="G4" s="200" t="s">
        <v>541</v>
      </c>
      <c r="H4" s="201">
        <v>2.4</v>
      </c>
      <c r="I4" s="202">
        <v>50.7</v>
      </c>
    </row>
    <row r="5" spans="1:9" x14ac:dyDescent="0.25">
      <c r="A5" s="200" t="s">
        <v>471</v>
      </c>
      <c r="B5" s="200">
        <v>27</v>
      </c>
      <c r="C5" s="200">
        <v>0.77</v>
      </c>
      <c r="D5" s="200">
        <v>509</v>
      </c>
      <c r="E5" s="200" t="str">
        <f t="shared" si="0"/>
        <v>Anoxic</v>
      </c>
      <c r="F5" s="200" t="str">
        <f t="shared" si="1"/>
        <v>Non-Euxinic</v>
      </c>
      <c r="G5" s="200" t="s">
        <v>541</v>
      </c>
      <c r="H5" s="201">
        <v>2.1</v>
      </c>
      <c r="I5" s="202">
        <v>30.8</v>
      </c>
    </row>
    <row r="6" spans="1:9" x14ac:dyDescent="0.25">
      <c r="A6" s="200" t="s">
        <v>472</v>
      </c>
      <c r="B6" s="200">
        <v>33</v>
      </c>
      <c r="C6" s="200">
        <v>0.8</v>
      </c>
      <c r="D6" s="200">
        <v>626</v>
      </c>
      <c r="E6" s="200" t="str">
        <f t="shared" si="0"/>
        <v>Anoxic</v>
      </c>
      <c r="F6" s="200" t="str">
        <f t="shared" si="1"/>
        <v>Non-Euxinic</v>
      </c>
      <c r="G6" s="200" t="s">
        <v>541</v>
      </c>
      <c r="H6" s="201">
        <v>2.5</v>
      </c>
      <c r="I6" s="202">
        <v>39.6</v>
      </c>
    </row>
    <row r="7" spans="1:9" x14ac:dyDescent="0.25">
      <c r="A7" s="200" t="s">
        <v>473</v>
      </c>
      <c r="B7" s="200">
        <v>48</v>
      </c>
      <c r="C7" s="200">
        <v>0.89</v>
      </c>
      <c r="D7" s="200">
        <v>983</v>
      </c>
      <c r="E7" s="200" t="str">
        <f t="shared" si="0"/>
        <v>Anoxic</v>
      </c>
      <c r="F7" s="200" t="str">
        <f t="shared" si="1"/>
        <v>Non-Euxinic</v>
      </c>
      <c r="G7" s="200" t="s">
        <v>541</v>
      </c>
      <c r="H7" s="201">
        <v>2.9</v>
      </c>
      <c r="I7" s="202">
        <v>51.1</v>
      </c>
    </row>
    <row r="8" spans="1:9" x14ac:dyDescent="0.25">
      <c r="A8" s="200" t="s">
        <v>474</v>
      </c>
      <c r="B8" s="200">
        <v>55</v>
      </c>
      <c r="C8" s="200">
        <v>0.67</v>
      </c>
      <c r="D8" s="200">
        <v>2020</v>
      </c>
      <c r="E8" s="200" t="str">
        <f t="shared" si="0"/>
        <v>Anoxic</v>
      </c>
      <c r="F8" s="200" t="str">
        <f t="shared" si="1"/>
        <v>Euxinic</v>
      </c>
      <c r="G8" s="200" t="s">
        <v>541</v>
      </c>
      <c r="H8" s="201">
        <v>4.9000000000000004</v>
      </c>
      <c r="I8" s="202">
        <v>209.3</v>
      </c>
    </row>
    <row r="9" spans="1:9" s="125" customFormat="1" x14ac:dyDescent="0.25">
      <c r="A9" s="28" t="s">
        <v>475</v>
      </c>
      <c r="B9" s="28">
        <v>73</v>
      </c>
      <c r="C9" s="28">
        <v>0.61</v>
      </c>
      <c r="D9" s="28">
        <v>348</v>
      </c>
      <c r="E9" s="28" t="str">
        <f t="shared" si="0"/>
        <v>Non-anoxic</v>
      </c>
      <c r="F9" s="28" t="str">
        <f t="shared" si="1"/>
        <v>Non-Euxinic</v>
      </c>
      <c r="G9" s="28" t="s">
        <v>541</v>
      </c>
      <c r="H9" s="28">
        <v>0.3</v>
      </c>
      <c r="I9" s="136">
        <v>54.7</v>
      </c>
    </row>
    <row r="10" spans="1:9" x14ac:dyDescent="0.25">
      <c r="A10" s="200" t="s">
        <v>476</v>
      </c>
      <c r="B10" s="200">
        <v>85</v>
      </c>
      <c r="C10" s="200">
        <v>0.59</v>
      </c>
      <c r="D10" s="200">
        <v>1920</v>
      </c>
      <c r="E10" s="200" t="str">
        <f t="shared" si="0"/>
        <v>Anoxic</v>
      </c>
      <c r="F10" s="200" t="str">
        <f t="shared" si="1"/>
        <v>Euxinic</v>
      </c>
      <c r="G10" s="200" t="s">
        <v>541</v>
      </c>
      <c r="H10" s="201">
        <v>3.1</v>
      </c>
      <c r="I10" s="202">
        <v>153.6</v>
      </c>
    </row>
    <row r="11" spans="1:9" x14ac:dyDescent="0.25">
      <c r="A11" s="203" t="s">
        <v>477</v>
      </c>
      <c r="B11" s="203">
        <v>96</v>
      </c>
      <c r="C11" s="203">
        <v>0.56999999999999995</v>
      </c>
      <c r="D11" s="203">
        <v>1060</v>
      </c>
      <c r="E11" s="200" t="str">
        <f t="shared" si="0"/>
        <v>Anoxic</v>
      </c>
      <c r="F11" s="203" t="str">
        <f t="shared" si="1"/>
        <v>Non-Euxinic</v>
      </c>
      <c r="G11" s="200" t="s">
        <v>541</v>
      </c>
      <c r="H11" s="201">
        <v>1.3</v>
      </c>
      <c r="I11" s="204">
        <v>81.5</v>
      </c>
    </row>
    <row r="12" spans="1:9" x14ac:dyDescent="0.25">
      <c r="A12" s="200" t="s">
        <v>478</v>
      </c>
      <c r="B12" s="200">
        <v>119</v>
      </c>
      <c r="C12" s="200">
        <v>0.6</v>
      </c>
      <c r="D12" s="200">
        <v>895</v>
      </c>
      <c r="E12" s="200" t="str">
        <f t="shared" si="0"/>
        <v>Anoxic</v>
      </c>
      <c r="F12" s="200" t="str">
        <f t="shared" si="1"/>
        <v>Non-Euxinic</v>
      </c>
      <c r="G12" s="200" t="s">
        <v>541</v>
      </c>
      <c r="H12" s="201">
        <v>1.9</v>
      </c>
      <c r="I12" s="202">
        <v>93.6</v>
      </c>
    </row>
    <row r="13" spans="1:9" s="125" customFormat="1" x14ac:dyDescent="0.25">
      <c r="A13" s="28" t="s">
        <v>479</v>
      </c>
      <c r="B13" s="28">
        <v>161</v>
      </c>
      <c r="C13" s="28">
        <v>0.72</v>
      </c>
      <c r="D13" s="28">
        <v>108</v>
      </c>
      <c r="E13" s="28" t="str">
        <f t="shared" si="0"/>
        <v>Non-anoxic</v>
      </c>
      <c r="F13" s="28" t="str">
        <f t="shared" si="1"/>
        <v>Non-Euxinic</v>
      </c>
      <c r="G13" s="28" t="s">
        <v>541</v>
      </c>
      <c r="H13" s="28">
        <v>0.5</v>
      </c>
      <c r="I13" s="28">
        <v>2.5</v>
      </c>
    </row>
    <row r="14" spans="1:9" x14ac:dyDescent="0.25">
      <c r="A14" s="200" t="s">
        <v>480</v>
      </c>
      <c r="B14" s="200">
        <v>166</v>
      </c>
      <c r="C14" s="200">
        <v>0.77</v>
      </c>
      <c r="D14" s="200">
        <v>410</v>
      </c>
      <c r="E14" s="200" t="str">
        <f t="shared" si="0"/>
        <v>Anoxic</v>
      </c>
      <c r="F14" s="200" t="str">
        <f t="shared" si="1"/>
        <v>Non-Euxinic</v>
      </c>
      <c r="G14" s="200" t="s">
        <v>541</v>
      </c>
      <c r="H14" s="201">
        <v>1.4</v>
      </c>
      <c r="I14" s="202">
        <v>26.2</v>
      </c>
    </row>
    <row r="15" spans="1:9" x14ac:dyDescent="0.25">
      <c r="A15" s="200" t="s">
        <v>481</v>
      </c>
      <c r="B15" s="200">
        <v>190</v>
      </c>
      <c r="C15" s="200">
        <v>0.79</v>
      </c>
      <c r="D15" s="200">
        <v>587</v>
      </c>
      <c r="E15" s="200" t="str">
        <f t="shared" si="0"/>
        <v>Anoxic</v>
      </c>
      <c r="F15" s="200" t="str">
        <f t="shared" si="1"/>
        <v>Non-Euxinic</v>
      </c>
      <c r="G15" s="200" t="s">
        <v>541</v>
      </c>
      <c r="H15" s="201">
        <v>2.2999999999999998</v>
      </c>
      <c r="I15" s="202">
        <v>39.700000000000003</v>
      </c>
    </row>
    <row r="16" spans="1:9" x14ac:dyDescent="0.25">
      <c r="A16" s="200" t="s">
        <v>482</v>
      </c>
      <c r="B16" s="200">
        <v>206</v>
      </c>
      <c r="C16" s="200">
        <v>0.72</v>
      </c>
      <c r="D16" s="200">
        <v>618</v>
      </c>
      <c r="E16" s="200" t="str">
        <f t="shared" si="0"/>
        <v>Anoxic</v>
      </c>
      <c r="F16" s="200" t="str">
        <f t="shared" si="1"/>
        <v>Non-Euxinic</v>
      </c>
      <c r="G16" s="200" t="s">
        <v>541</v>
      </c>
      <c r="H16" s="201">
        <v>2.2000000000000002</v>
      </c>
      <c r="I16" s="202">
        <v>39.6</v>
      </c>
    </row>
    <row r="17" spans="1:9" s="125" customFormat="1" x14ac:dyDescent="0.25">
      <c r="A17" s="28" t="s">
        <v>483</v>
      </c>
      <c r="B17" s="28">
        <v>216</v>
      </c>
      <c r="C17" s="28">
        <v>0.43</v>
      </c>
      <c r="D17" s="28">
        <v>122</v>
      </c>
      <c r="E17" s="28" t="str">
        <f t="shared" si="0"/>
        <v>Non-anoxic</v>
      </c>
      <c r="F17" s="28" t="str">
        <f t="shared" si="1"/>
        <v>Non-Euxinic</v>
      </c>
      <c r="G17" s="28" t="s">
        <v>541</v>
      </c>
      <c r="H17" s="28">
        <v>0.5</v>
      </c>
      <c r="I17" s="28">
        <v>2.4</v>
      </c>
    </row>
    <row r="18" spans="1:9" x14ac:dyDescent="0.25">
      <c r="A18" s="200" t="s">
        <v>484</v>
      </c>
      <c r="B18" s="200">
        <v>240</v>
      </c>
      <c r="C18" s="200">
        <v>1.1399999999999999</v>
      </c>
      <c r="D18" s="200">
        <v>979</v>
      </c>
      <c r="E18" s="200" t="str">
        <f t="shared" si="0"/>
        <v>Anoxic</v>
      </c>
      <c r="F18" s="200" t="str">
        <f t="shared" si="1"/>
        <v>Non-Euxinic</v>
      </c>
      <c r="G18" s="200" t="s">
        <v>541</v>
      </c>
      <c r="H18" s="201">
        <v>4.0999999999999996</v>
      </c>
      <c r="I18" s="202">
        <v>85.2</v>
      </c>
    </row>
    <row r="19" spans="1:9" x14ac:dyDescent="0.25">
      <c r="A19" s="200" t="s">
        <v>485</v>
      </c>
      <c r="B19" s="200">
        <v>265</v>
      </c>
      <c r="C19" s="200">
        <v>0.97</v>
      </c>
      <c r="D19" s="200">
        <v>972</v>
      </c>
      <c r="E19" s="200" t="str">
        <f t="shared" si="0"/>
        <v>Anoxic</v>
      </c>
      <c r="F19" s="200" t="str">
        <f t="shared" si="1"/>
        <v>Non-Euxinic</v>
      </c>
      <c r="G19" s="200" t="s">
        <v>541</v>
      </c>
      <c r="H19" s="201">
        <v>3.9</v>
      </c>
      <c r="I19" s="202">
        <v>63.5</v>
      </c>
    </row>
    <row r="20" spans="1:9" x14ac:dyDescent="0.25">
      <c r="A20" s="200" t="s">
        <v>486</v>
      </c>
      <c r="B20" s="200">
        <v>268</v>
      </c>
      <c r="C20" s="200">
        <v>0.94</v>
      </c>
      <c r="D20" s="200">
        <v>850</v>
      </c>
      <c r="E20" s="200" t="str">
        <f t="shared" si="0"/>
        <v>Anoxic</v>
      </c>
      <c r="F20" s="200" t="str">
        <f t="shared" si="1"/>
        <v>Non-Euxinic</v>
      </c>
      <c r="G20" s="200" t="s">
        <v>541</v>
      </c>
      <c r="H20" s="201">
        <v>3.2</v>
      </c>
      <c r="I20" s="202">
        <v>69.2</v>
      </c>
    </row>
    <row r="21" spans="1:9" x14ac:dyDescent="0.25">
      <c r="A21" s="197" t="s">
        <v>499</v>
      </c>
      <c r="B21" s="205"/>
      <c r="C21" s="205"/>
      <c r="D21" s="205"/>
      <c r="E21" s="205"/>
      <c r="F21" s="205"/>
      <c r="G21" s="205"/>
      <c r="H21" s="206"/>
      <c r="I21" s="207"/>
    </row>
    <row r="22" spans="1:9" s="125" customFormat="1" x14ac:dyDescent="0.25">
      <c r="A22" s="208" t="s">
        <v>487</v>
      </c>
      <c r="B22" s="208">
        <v>13.4</v>
      </c>
      <c r="C22" s="28">
        <v>1.17</v>
      </c>
      <c r="D22" s="208">
        <v>35</v>
      </c>
      <c r="E22" s="28" t="str">
        <f t="shared" ref="E22:E33" si="2">IF(H22&gt;1,"Anoxic","Non-anoxic")</f>
        <v>Non-anoxic</v>
      </c>
      <c r="F22" s="208" t="str">
        <f t="shared" ref="F22:F33" si="3">IF(I22&gt;=100,"Euxinic","Non-Euxinic")</f>
        <v>Non-Euxinic</v>
      </c>
      <c r="G22" s="28" t="s">
        <v>541</v>
      </c>
      <c r="H22" s="28">
        <v>0.3</v>
      </c>
      <c r="I22" s="209">
        <v>58.1</v>
      </c>
    </row>
    <row r="23" spans="1:9" x14ac:dyDescent="0.25">
      <c r="A23" s="203" t="s">
        <v>488</v>
      </c>
      <c r="B23" s="203">
        <v>17.5</v>
      </c>
      <c r="C23" s="203">
        <v>0.83</v>
      </c>
      <c r="D23" s="203">
        <v>1223</v>
      </c>
      <c r="E23" s="200" t="str">
        <f t="shared" si="2"/>
        <v>Anoxic</v>
      </c>
      <c r="F23" s="203" t="str">
        <f t="shared" si="3"/>
        <v>Euxinic</v>
      </c>
      <c r="G23" s="200" t="s">
        <v>541</v>
      </c>
      <c r="H23" s="201">
        <v>1.9</v>
      </c>
      <c r="I23" s="204">
        <v>113.4</v>
      </c>
    </row>
    <row r="24" spans="1:9" x14ac:dyDescent="0.25">
      <c r="A24" s="200" t="s">
        <v>489</v>
      </c>
      <c r="B24" s="200">
        <v>20.2</v>
      </c>
      <c r="C24" s="200">
        <v>0.12</v>
      </c>
      <c r="D24" s="200">
        <v>768</v>
      </c>
      <c r="E24" s="200" t="str">
        <f t="shared" si="2"/>
        <v>Anoxic</v>
      </c>
      <c r="F24" s="200" t="str">
        <f t="shared" si="3"/>
        <v>Non-Euxinic</v>
      </c>
      <c r="G24" s="200" t="s">
        <v>541</v>
      </c>
      <c r="H24" s="201">
        <v>1.6</v>
      </c>
      <c r="I24" s="202">
        <v>37.9</v>
      </c>
    </row>
    <row r="25" spans="1:9" x14ac:dyDescent="0.25">
      <c r="A25" s="200" t="s">
        <v>490</v>
      </c>
      <c r="B25" s="200">
        <v>27.9</v>
      </c>
      <c r="C25" s="200">
        <v>0.41</v>
      </c>
      <c r="D25" s="200">
        <v>547</v>
      </c>
      <c r="E25" s="200" t="str">
        <f t="shared" si="2"/>
        <v>Anoxic</v>
      </c>
      <c r="F25" s="200" t="str">
        <f t="shared" si="3"/>
        <v>Non-Euxinic</v>
      </c>
      <c r="G25" s="200" t="s">
        <v>541</v>
      </c>
      <c r="H25" s="201">
        <v>1.7</v>
      </c>
      <c r="I25" s="202">
        <v>68.599999999999994</v>
      </c>
    </row>
    <row r="26" spans="1:9" s="125" customFormat="1" x14ac:dyDescent="0.25">
      <c r="A26" s="28" t="s">
        <v>491</v>
      </c>
      <c r="B26" s="28">
        <v>30.2</v>
      </c>
      <c r="C26" s="28">
        <v>0.35</v>
      </c>
      <c r="D26" s="28">
        <v>503</v>
      </c>
      <c r="E26" s="28" t="str">
        <f t="shared" si="2"/>
        <v>Non-anoxic</v>
      </c>
      <c r="F26" s="28" t="str">
        <f t="shared" si="3"/>
        <v>Non-Euxinic</v>
      </c>
      <c r="G26" s="28" t="s">
        <v>541</v>
      </c>
      <c r="H26" s="28">
        <v>0.4</v>
      </c>
      <c r="I26" s="28">
        <v>2.8</v>
      </c>
    </row>
    <row r="27" spans="1:9" x14ac:dyDescent="0.25">
      <c r="A27" s="200" t="s">
        <v>492</v>
      </c>
      <c r="B27" s="200">
        <v>38.9</v>
      </c>
      <c r="C27" s="200">
        <v>0.42</v>
      </c>
      <c r="D27" s="200">
        <v>690</v>
      </c>
      <c r="E27" s="200" t="str">
        <f t="shared" si="2"/>
        <v>Anoxic</v>
      </c>
      <c r="F27" s="200" t="str">
        <f t="shared" si="3"/>
        <v>Non-Euxinic</v>
      </c>
      <c r="G27" s="200" t="s">
        <v>541</v>
      </c>
      <c r="H27" s="201">
        <v>1.9</v>
      </c>
      <c r="I27" s="202">
        <v>98.6</v>
      </c>
    </row>
    <row r="28" spans="1:9" x14ac:dyDescent="0.25">
      <c r="A28" s="200" t="s">
        <v>493</v>
      </c>
      <c r="B28" s="200">
        <v>39.5</v>
      </c>
      <c r="C28" s="200">
        <v>0.52</v>
      </c>
      <c r="D28" s="200">
        <v>331</v>
      </c>
      <c r="E28" s="200" t="str">
        <f t="shared" si="2"/>
        <v>Anoxic</v>
      </c>
      <c r="F28" s="200" t="str">
        <f t="shared" si="3"/>
        <v>Non-Euxinic</v>
      </c>
      <c r="G28" s="200" t="s">
        <v>541</v>
      </c>
      <c r="H28" s="210">
        <v>2</v>
      </c>
      <c r="I28" s="202">
        <v>65.3</v>
      </c>
    </row>
    <row r="29" spans="1:9" x14ac:dyDescent="0.25">
      <c r="A29" s="200" t="s">
        <v>494</v>
      </c>
      <c r="B29" s="200">
        <v>44.9</v>
      </c>
      <c r="C29" s="200">
        <v>0.56999999999999995</v>
      </c>
      <c r="D29" s="200">
        <v>471</v>
      </c>
      <c r="E29" s="200" t="str">
        <f t="shared" si="2"/>
        <v>Anoxic</v>
      </c>
      <c r="F29" s="200" t="str">
        <f t="shared" si="3"/>
        <v>Non-Euxinic</v>
      </c>
      <c r="G29" s="200" t="s">
        <v>541</v>
      </c>
      <c r="H29" s="201">
        <v>1.9</v>
      </c>
      <c r="I29" s="202">
        <v>87.6</v>
      </c>
    </row>
    <row r="30" spans="1:9" x14ac:dyDescent="0.25">
      <c r="A30" s="200" t="s">
        <v>495</v>
      </c>
      <c r="B30" s="200">
        <v>45.4</v>
      </c>
      <c r="C30" s="200">
        <v>0.66</v>
      </c>
      <c r="D30" s="200">
        <v>974</v>
      </c>
      <c r="E30" s="200" t="str">
        <f t="shared" si="2"/>
        <v>Anoxic</v>
      </c>
      <c r="F30" s="200" t="str">
        <f t="shared" si="3"/>
        <v>Euxinic</v>
      </c>
      <c r="G30" s="200" t="s">
        <v>541</v>
      </c>
      <c r="H30" s="201">
        <v>2.7</v>
      </c>
      <c r="I30" s="202">
        <v>151.69999999999999</v>
      </c>
    </row>
    <row r="31" spans="1:9" x14ac:dyDescent="0.25">
      <c r="A31" s="200" t="s">
        <v>496</v>
      </c>
      <c r="B31" s="200">
        <v>45.9</v>
      </c>
      <c r="C31" s="200">
        <v>0.48</v>
      </c>
      <c r="D31" s="200">
        <v>929</v>
      </c>
      <c r="E31" s="200" t="str">
        <f t="shared" si="2"/>
        <v>Anoxic</v>
      </c>
      <c r="F31" s="200" t="str">
        <f t="shared" si="3"/>
        <v>Euxinic</v>
      </c>
      <c r="G31" s="200" t="s">
        <v>541</v>
      </c>
      <c r="H31" s="201">
        <v>2.5</v>
      </c>
      <c r="I31" s="202">
        <v>132.19999999999999</v>
      </c>
    </row>
    <row r="32" spans="1:9" x14ac:dyDescent="0.25">
      <c r="A32" s="200" t="s">
        <v>497</v>
      </c>
      <c r="B32" s="200">
        <v>75.2</v>
      </c>
      <c r="C32" s="200">
        <v>0.28999999999999998</v>
      </c>
      <c r="D32" s="200">
        <v>896</v>
      </c>
      <c r="E32" s="200" t="str">
        <f t="shared" si="2"/>
        <v>Anoxic</v>
      </c>
      <c r="F32" s="200" t="str">
        <f t="shared" si="3"/>
        <v>Euxinic</v>
      </c>
      <c r="G32" s="200" t="s">
        <v>541</v>
      </c>
      <c r="H32" s="201">
        <v>2.1</v>
      </c>
      <c r="I32" s="202">
        <v>118.4</v>
      </c>
    </row>
    <row r="33" spans="1:9" s="125" customFormat="1" ht="13.8" thickBot="1" x14ac:dyDescent="0.3">
      <c r="A33" s="21" t="s">
        <v>498</v>
      </c>
      <c r="B33" s="21">
        <v>76.8</v>
      </c>
      <c r="C33" s="21">
        <v>0.5</v>
      </c>
      <c r="D33" s="21">
        <v>314</v>
      </c>
      <c r="E33" s="28" t="str">
        <f t="shared" si="2"/>
        <v>Non-anoxic</v>
      </c>
      <c r="F33" s="28" t="str">
        <f t="shared" si="3"/>
        <v>Non-Euxinic</v>
      </c>
      <c r="G33" s="28" t="s">
        <v>541</v>
      </c>
      <c r="H33" s="21">
        <v>0.4</v>
      </c>
      <c r="I33" s="187">
        <v>10.4</v>
      </c>
    </row>
    <row r="34" spans="1:9" x14ac:dyDescent="0.25">
      <c r="F34" s="200"/>
      <c r="G34" s="200"/>
    </row>
    <row r="35" spans="1:9" x14ac:dyDescent="0.25">
      <c r="F35" s="200"/>
      <c r="G35" s="200"/>
      <c r="H35" s="201"/>
    </row>
    <row r="36" spans="1:9" x14ac:dyDescent="0.25">
      <c r="F36" s="200"/>
      <c r="G36" s="200"/>
      <c r="H36" s="201"/>
    </row>
    <row r="37" spans="1:9" x14ac:dyDescent="0.25">
      <c r="F37" s="200"/>
      <c r="G37" s="200"/>
      <c r="H37" s="201"/>
    </row>
    <row r="38" spans="1:9" x14ac:dyDescent="0.25">
      <c r="F38" s="200"/>
      <c r="G38" s="200"/>
      <c r="H38" s="125"/>
    </row>
  </sheetData>
  <sortState xmlns:xlrd2="http://schemas.microsoft.com/office/spreadsheetml/2017/richdata2" ref="A28:I38">
    <sortCondition ref="F28:F3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F885D-113F-4693-97D4-F3A98069C851}">
  <sheetPr>
    <tabColor rgb="FFE44253"/>
  </sheetPr>
  <dimension ref="A1:K14"/>
  <sheetViews>
    <sheetView workbookViewId="0">
      <pane ySplit="1" topLeftCell="A2" activePane="bottomLeft" state="frozen"/>
      <selection sqref="A1:XFD1048576"/>
      <selection pane="bottomLeft" activeCell="D21" sqref="D21"/>
    </sheetView>
  </sheetViews>
  <sheetFormatPr defaultRowHeight="14.4" x14ac:dyDescent="0.3"/>
  <cols>
    <col min="1" max="1" width="8.21875" style="128" customWidth="1"/>
    <col min="2" max="2" width="9.109375" style="128" bestFit="1" customWidth="1"/>
    <col min="3" max="4" width="8.6640625" style="170" bestFit="1" customWidth="1"/>
    <col min="5" max="5" width="6.109375" style="128" bestFit="1" customWidth="1"/>
    <col min="6" max="6" width="8.109375" style="128" bestFit="1" customWidth="1"/>
    <col min="7" max="7" width="10.5546875" style="128" bestFit="1" customWidth="1"/>
    <col min="8" max="8" width="11.109375" style="128" bestFit="1" customWidth="1"/>
    <col min="9" max="9" width="6.21875" style="170" bestFit="1" customWidth="1"/>
    <col min="10" max="11" width="6.109375" style="128" bestFit="1" customWidth="1"/>
    <col min="12" max="16384" width="8.88671875" style="170"/>
  </cols>
  <sheetData>
    <row r="1" spans="1:11" ht="16.2" x14ac:dyDescent="0.3">
      <c r="A1" s="133" t="s">
        <v>120</v>
      </c>
      <c r="B1" s="133" t="s">
        <v>219</v>
      </c>
      <c r="C1" s="133" t="s">
        <v>333</v>
      </c>
      <c r="D1" s="133" t="s">
        <v>160</v>
      </c>
      <c r="E1" s="133" t="s">
        <v>6</v>
      </c>
      <c r="F1" s="133" t="s">
        <v>464</v>
      </c>
      <c r="G1" s="133" t="s">
        <v>464</v>
      </c>
      <c r="H1" s="133" t="s">
        <v>464</v>
      </c>
      <c r="I1" s="133" t="s">
        <v>114</v>
      </c>
      <c r="J1" s="133" t="s">
        <v>7</v>
      </c>
      <c r="K1" s="133" t="s">
        <v>110</v>
      </c>
    </row>
    <row r="2" spans="1:11" x14ac:dyDescent="0.3">
      <c r="A2" s="133" t="s">
        <v>9</v>
      </c>
      <c r="B2" s="133"/>
      <c r="C2" s="133" t="s">
        <v>548</v>
      </c>
      <c r="D2" s="133" t="s">
        <v>548</v>
      </c>
      <c r="E2" s="133" t="s">
        <v>11</v>
      </c>
      <c r="F2" s="133" t="s">
        <v>549</v>
      </c>
      <c r="G2" s="133" t="s">
        <v>537</v>
      </c>
      <c r="H2" s="133" t="s">
        <v>550</v>
      </c>
      <c r="I2" s="133" t="s">
        <v>116</v>
      </c>
      <c r="J2" s="133" t="s">
        <v>11</v>
      </c>
      <c r="K2" s="133" t="s">
        <v>11</v>
      </c>
    </row>
    <row r="3" spans="1:11" x14ac:dyDescent="0.3">
      <c r="A3" s="130" t="s">
        <v>501</v>
      </c>
      <c r="B3" s="130"/>
      <c r="C3" s="189"/>
      <c r="D3" s="189"/>
      <c r="E3" s="130"/>
      <c r="F3" s="130"/>
      <c r="G3" s="130"/>
      <c r="H3" s="130"/>
      <c r="I3" s="189"/>
      <c r="J3" s="130"/>
      <c r="K3" s="130"/>
    </row>
    <row r="4" spans="1:11" s="173" customFormat="1" x14ac:dyDescent="0.3">
      <c r="A4" s="125">
        <v>4484</v>
      </c>
      <c r="B4" s="125" t="s">
        <v>502</v>
      </c>
      <c r="C4" s="125">
        <v>0.77</v>
      </c>
      <c r="D4" s="125">
        <v>0.04</v>
      </c>
      <c r="E4" s="125">
        <v>192</v>
      </c>
      <c r="F4" s="125" t="s">
        <v>551</v>
      </c>
      <c r="G4" s="125" t="s">
        <v>546</v>
      </c>
      <c r="H4" s="125" t="s">
        <v>546</v>
      </c>
      <c r="I4" s="123">
        <v>4.42</v>
      </c>
      <c r="J4" s="125">
        <v>23</v>
      </c>
      <c r="K4" s="123">
        <v>8</v>
      </c>
    </row>
    <row r="5" spans="1:11" x14ac:dyDescent="0.3">
      <c r="A5" s="128">
        <v>4330</v>
      </c>
      <c r="B5" s="128" t="s">
        <v>502</v>
      </c>
      <c r="C5" s="128">
        <v>1.51</v>
      </c>
      <c r="D5" s="128">
        <v>0.04</v>
      </c>
      <c r="E5" s="128">
        <v>253</v>
      </c>
      <c r="F5" s="128" t="s">
        <v>551</v>
      </c>
      <c r="G5" s="128" t="s">
        <v>546</v>
      </c>
      <c r="H5" s="128" t="s">
        <v>541</v>
      </c>
      <c r="I5" s="126">
        <v>1.53</v>
      </c>
      <c r="J5" s="128">
        <v>26</v>
      </c>
      <c r="K5" s="128">
        <v>5.4</v>
      </c>
    </row>
    <row r="6" spans="1:11" x14ac:dyDescent="0.3">
      <c r="A6" s="128">
        <v>4282</v>
      </c>
      <c r="B6" s="128" t="s">
        <v>502</v>
      </c>
      <c r="C6" s="128">
        <v>1.61</v>
      </c>
      <c r="D6" s="128">
        <v>0.03</v>
      </c>
      <c r="E6" s="128">
        <v>208</v>
      </c>
      <c r="F6" s="128" t="s">
        <v>551</v>
      </c>
      <c r="G6" s="128" t="s">
        <v>546</v>
      </c>
      <c r="H6" s="128" t="s">
        <v>541</v>
      </c>
      <c r="I6" s="126">
        <v>2.37</v>
      </c>
      <c r="J6" s="128">
        <v>24</v>
      </c>
      <c r="K6" s="128">
        <v>6.2</v>
      </c>
    </row>
    <row r="7" spans="1:11" s="173" customFormat="1" x14ac:dyDescent="0.3">
      <c r="A7" s="125">
        <v>4136</v>
      </c>
      <c r="B7" s="125" t="s">
        <v>502</v>
      </c>
      <c r="C7" s="125">
        <v>1.29</v>
      </c>
      <c r="D7" s="125">
        <v>0.03</v>
      </c>
      <c r="E7" s="125">
        <v>201</v>
      </c>
      <c r="F7" s="125" t="s">
        <v>551</v>
      </c>
      <c r="G7" s="125" t="s">
        <v>546</v>
      </c>
      <c r="H7" s="125" t="s">
        <v>546</v>
      </c>
      <c r="I7" s="123">
        <v>3.85</v>
      </c>
      <c r="J7" s="125">
        <v>19</v>
      </c>
      <c r="K7" s="125">
        <v>9.5</v>
      </c>
    </row>
    <row r="8" spans="1:11" x14ac:dyDescent="0.3">
      <c r="A8" s="128">
        <v>4096</v>
      </c>
      <c r="B8" s="128" t="s">
        <v>502</v>
      </c>
      <c r="C8" s="128">
        <v>0.99</v>
      </c>
      <c r="D8" s="128">
        <v>0.04</v>
      </c>
      <c r="E8" s="128">
        <v>237</v>
      </c>
      <c r="F8" s="128" t="s">
        <v>551</v>
      </c>
      <c r="G8" s="128" t="s">
        <v>546</v>
      </c>
      <c r="H8" s="128" t="s">
        <v>541</v>
      </c>
      <c r="I8" s="126">
        <v>3.07</v>
      </c>
      <c r="J8" s="128">
        <v>22</v>
      </c>
      <c r="K8" s="128">
        <v>6.8</v>
      </c>
    </row>
    <row r="9" spans="1:11" x14ac:dyDescent="0.3">
      <c r="A9" s="130" t="s">
        <v>503</v>
      </c>
      <c r="B9" s="130"/>
      <c r="C9" s="189"/>
      <c r="D9" s="189"/>
      <c r="E9" s="130"/>
      <c r="F9" s="130"/>
      <c r="G9" s="130"/>
      <c r="H9" s="130"/>
      <c r="I9" s="189"/>
      <c r="J9" s="130"/>
      <c r="K9" s="130"/>
    </row>
    <row r="10" spans="1:11" x14ac:dyDescent="0.3">
      <c r="A10" s="128">
        <v>2860</v>
      </c>
      <c r="B10" s="128" t="s">
        <v>502</v>
      </c>
      <c r="C10" s="128">
        <v>1.29</v>
      </c>
      <c r="D10" s="128">
        <v>0.04</v>
      </c>
      <c r="E10" s="128">
        <v>689</v>
      </c>
      <c r="G10" s="128" t="s">
        <v>541</v>
      </c>
      <c r="H10" s="128" t="s">
        <v>541</v>
      </c>
      <c r="J10" s="128">
        <v>178</v>
      </c>
      <c r="K10" s="190">
        <v>17.3</v>
      </c>
    </row>
    <row r="11" spans="1:11" x14ac:dyDescent="0.3">
      <c r="A11" s="128">
        <v>2860</v>
      </c>
      <c r="B11" s="128" t="s">
        <v>502</v>
      </c>
      <c r="C11" s="128">
        <v>1.29</v>
      </c>
      <c r="D11" s="128">
        <v>0.04</v>
      </c>
      <c r="E11" s="128">
        <v>637</v>
      </c>
      <c r="G11" s="128" t="s">
        <v>541</v>
      </c>
      <c r="H11" s="128" t="s">
        <v>541</v>
      </c>
      <c r="J11" s="128">
        <v>221</v>
      </c>
      <c r="K11" s="190">
        <v>16.399999999999999</v>
      </c>
    </row>
    <row r="12" spans="1:11" x14ac:dyDescent="0.3">
      <c r="A12" s="128">
        <v>2840</v>
      </c>
      <c r="B12" s="128" t="s">
        <v>502</v>
      </c>
      <c r="C12" s="128">
        <v>4.3999999999999997E-2</v>
      </c>
      <c r="D12" s="128">
        <v>0.05</v>
      </c>
      <c r="E12" s="128">
        <v>130</v>
      </c>
      <c r="F12" s="128" t="s">
        <v>551</v>
      </c>
      <c r="G12" s="128" t="s">
        <v>546</v>
      </c>
      <c r="H12" s="128" t="s">
        <v>541</v>
      </c>
      <c r="I12" s="128">
        <v>2.9</v>
      </c>
      <c r="J12" s="128">
        <v>64</v>
      </c>
      <c r="K12" s="128">
        <v>7.4</v>
      </c>
    </row>
    <row r="13" spans="1:11" x14ac:dyDescent="0.3">
      <c r="A13" s="128">
        <v>2670</v>
      </c>
      <c r="B13" s="128" t="s">
        <v>502</v>
      </c>
      <c r="C13" s="128">
        <v>1.28</v>
      </c>
      <c r="D13" s="128">
        <v>0.04</v>
      </c>
      <c r="E13" s="128">
        <v>246</v>
      </c>
      <c r="F13" s="128" t="s">
        <v>551</v>
      </c>
      <c r="G13" s="128" t="s">
        <v>541</v>
      </c>
      <c r="H13" s="128" t="s">
        <v>541</v>
      </c>
      <c r="I13" s="126">
        <v>2.63</v>
      </c>
      <c r="J13" s="128">
        <v>101</v>
      </c>
      <c r="K13" s="128">
        <v>7.8</v>
      </c>
    </row>
    <row r="14" spans="1:11" x14ac:dyDescent="0.3">
      <c r="A14" s="128">
        <v>2535</v>
      </c>
      <c r="B14" s="128" t="s">
        <v>502</v>
      </c>
      <c r="C14" s="128">
        <v>1.1399999999999999</v>
      </c>
      <c r="D14" s="128">
        <v>0.04</v>
      </c>
      <c r="E14" s="128">
        <v>683</v>
      </c>
      <c r="F14" s="128" t="s">
        <v>551</v>
      </c>
      <c r="G14" s="128" t="s">
        <v>546</v>
      </c>
      <c r="H14" s="128" t="s">
        <v>541</v>
      </c>
      <c r="I14" s="190">
        <v>11.58</v>
      </c>
      <c r="J14" s="128">
        <v>58</v>
      </c>
      <c r="K14" s="190">
        <v>24.8</v>
      </c>
    </row>
  </sheetData>
  <phoneticPr fontId="1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A4A95-BE82-4F72-80BF-7946E2078CA3}">
  <sheetPr>
    <tabColor rgb="FF8AAA78"/>
  </sheetPr>
  <dimension ref="A1:L23"/>
  <sheetViews>
    <sheetView workbookViewId="0">
      <pane ySplit="1" topLeftCell="A2" activePane="bottomLeft" state="frozen"/>
      <selection sqref="A1:XFD1048576"/>
      <selection pane="bottomLeft" activeCell="C13" sqref="C13"/>
    </sheetView>
  </sheetViews>
  <sheetFormatPr defaultRowHeight="13.2" x14ac:dyDescent="0.25"/>
  <cols>
    <col min="1" max="1" width="8.33203125" style="101" customWidth="1"/>
    <col min="2" max="2" width="8.6640625" style="101" bestFit="1" customWidth="1"/>
    <col min="3" max="3" width="6.21875" style="101" bestFit="1" customWidth="1"/>
    <col min="4" max="4" width="8.109375" style="101" bestFit="1" customWidth="1"/>
    <col min="5" max="5" width="6.109375" style="101" bestFit="1" customWidth="1"/>
    <col min="6" max="6" width="10.77734375" style="101" bestFit="1" customWidth="1"/>
    <col min="7" max="7" width="10.77734375" style="101" customWidth="1"/>
    <col min="8" max="8" width="10.5546875" style="101" bestFit="1" customWidth="1"/>
    <col min="9" max="9" width="11.88671875" style="101" bestFit="1" customWidth="1"/>
    <col min="10" max="10" width="9.44140625" style="101" bestFit="1" customWidth="1"/>
    <col min="11" max="11" width="6.5546875" style="101" customWidth="1"/>
    <col min="12" max="12" width="6.44140625" style="101" customWidth="1"/>
    <col min="13" max="16384" width="8.88671875" style="101"/>
  </cols>
  <sheetData>
    <row r="1" spans="1:12" ht="16.2" thickBot="1" x14ac:dyDescent="0.3">
      <c r="A1" s="33" t="s">
        <v>1</v>
      </c>
      <c r="B1" s="33" t="s">
        <v>120</v>
      </c>
      <c r="C1" s="33" t="s">
        <v>119</v>
      </c>
      <c r="D1" s="33" t="s">
        <v>333</v>
      </c>
      <c r="E1" s="33" t="s">
        <v>6</v>
      </c>
      <c r="F1" s="33" t="s">
        <v>464</v>
      </c>
      <c r="G1" s="33" t="s">
        <v>464</v>
      </c>
      <c r="H1" s="33" t="s">
        <v>464</v>
      </c>
      <c r="I1" s="33" t="s">
        <v>317</v>
      </c>
      <c r="J1" s="33" t="s">
        <v>318</v>
      </c>
      <c r="K1" s="33" t="s">
        <v>7</v>
      </c>
      <c r="L1" s="33" t="s">
        <v>5</v>
      </c>
    </row>
    <row r="2" spans="1:12" ht="15.6" x14ac:dyDescent="0.25">
      <c r="A2" s="31"/>
      <c r="B2" s="31"/>
      <c r="C2" s="31" t="s">
        <v>9</v>
      </c>
      <c r="D2" s="31" t="s">
        <v>341</v>
      </c>
      <c r="E2" s="31" t="s">
        <v>11</v>
      </c>
      <c r="F2" s="33" t="s">
        <v>317</v>
      </c>
      <c r="G2" s="33" t="s">
        <v>318</v>
      </c>
      <c r="H2" s="31" t="s">
        <v>542</v>
      </c>
      <c r="I2" s="31"/>
      <c r="J2" s="31"/>
      <c r="K2" s="31" t="s">
        <v>11</v>
      </c>
      <c r="L2" s="31" t="s">
        <v>338</v>
      </c>
    </row>
    <row r="3" spans="1:12" x14ac:dyDescent="0.25">
      <c r="A3" s="186" t="s">
        <v>342</v>
      </c>
      <c r="B3" s="166"/>
      <c r="C3" s="166"/>
      <c r="D3" s="166"/>
      <c r="E3" s="166"/>
      <c r="F3" s="29"/>
      <c r="G3" s="29"/>
      <c r="H3" s="29"/>
      <c r="I3" s="166"/>
      <c r="J3" s="166"/>
      <c r="K3" s="166"/>
      <c r="L3" s="166"/>
    </row>
    <row r="4" spans="1:12" s="125" customFormat="1" x14ac:dyDescent="0.25">
      <c r="A4" s="28" t="s">
        <v>221</v>
      </c>
      <c r="B4" s="28" t="s">
        <v>222</v>
      </c>
      <c r="C4" s="28">
        <v>31</v>
      </c>
      <c r="D4" s="28">
        <v>1.67</v>
      </c>
      <c r="E4" s="136">
        <v>286.29000000000002</v>
      </c>
      <c r="F4" s="28" t="str">
        <f>IF(I4&gt;0.38,"Anoxic","Oxic")</f>
        <v>Anoxic</v>
      </c>
      <c r="G4" s="28" t="str">
        <f t="shared" ref="G4:G17" si="0">IF(J4&gt;0.7,"Euxinic","Non-euxinic")</f>
        <v>Non-euxinic</v>
      </c>
      <c r="H4" s="28" t="str">
        <f>IF(K4&gt;=100,"Euxinic","Non-euxinic")</f>
        <v>Non-euxinic</v>
      </c>
      <c r="I4" s="27">
        <v>1</v>
      </c>
      <c r="J4" s="27">
        <v>0.65</v>
      </c>
      <c r="K4" s="136">
        <v>50.06</v>
      </c>
      <c r="L4" s="134">
        <v>4.8</v>
      </c>
    </row>
    <row r="5" spans="1:12" x14ac:dyDescent="0.25">
      <c r="A5" s="24" t="s">
        <v>221</v>
      </c>
      <c r="B5" s="24" t="s">
        <v>223</v>
      </c>
      <c r="C5" s="24">
        <v>25</v>
      </c>
      <c r="D5" s="23">
        <v>1.67</v>
      </c>
      <c r="E5" s="135">
        <v>176.85</v>
      </c>
      <c r="F5" s="24" t="str">
        <f t="shared" ref="F5:F17" si="1">IF(I5&gt;0.38,"Anoxic","Oxic")</f>
        <v>Anoxic</v>
      </c>
      <c r="G5" s="24" t="str">
        <f t="shared" si="0"/>
        <v>Euxinic</v>
      </c>
      <c r="H5" s="24" t="str">
        <f t="shared" ref="H5:H17" si="2">IF(K5&gt;=100,"Euxinic","Non-euxinic")</f>
        <v>Non-euxinic</v>
      </c>
      <c r="I5" s="23">
        <v>0.81</v>
      </c>
      <c r="J5" s="23">
        <v>0.81</v>
      </c>
      <c r="K5" s="135">
        <v>15.91</v>
      </c>
      <c r="L5" s="22">
        <v>4.2</v>
      </c>
    </row>
    <row r="6" spans="1:12" x14ac:dyDescent="0.25">
      <c r="A6" s="24" t="s">
        <v>221</v>
      </c>
      <c r="B6" s="24" t="s">
        <v>224</v>
      </c>
      <c r="C6" s="24">
        <v>24</v>
      </c>
      <c r="D6" s="23">
        <v>1.67</v>
      </c>
      <c r="E6" s="135">
        <v>216.81</v>
      </c>
      <c r="F6" s="24" t="str">
        <f t="shared" si="1"/>
        <v>Anoxic</v>
      </c>
      <c r="G6" s="24" t="str">
        <f t="shared" si="0"/>
        <v>Euxinic</v>
      </c>
      <c r="H6" s="24" t="str">
        <f t="shared" si="2"/>
        <v>Non-euxinic</v>
      </c>
      <c r="I6" s="23">
        <v>0.86</v>
      </c>
      <c r="J6" s="23">
        <v>0.72</v>
      </c>
      <c r="K6" s="135">
        <v>54.58</v>
      </c>
      <c r="L6" s="22">
        <v>3.4</v>
      </c>
    </row>
    <row r="7" spans="1:12" x14ac:dyDescent="0.25">
      <c r="A7" s="24" t="s">
        <v>221</v>
      </c>
      <c r="B7" s="24" t="s">
        <v>225</v>
      </c>
      <c r="C7" s="24">
        <v>21</v>
      </c>
      <c r="D7" s="23">
        <v>1.65</v>
      </c>
      <c r="E7" s="135">
        <v>195.3</v>
      </c>
      <c r="F7" s="24" t="str">
        <f t="shared" si="1"/>
        <v>Anoxic</v>
      </c>
      <c r="G7" s="24" t="str">
        <f t="shared" si="0"/>
        <v>Euxinic</v>
      </c>
      <c r="H7" s="24" t="str">
        <f t="shared" si="2"/>
        <v>Non-euxinic</v>
      </c>
      <c r="I7" s="23">
        <v>0.88</v>
      </c>
      <c r="J7" s="23">
        <v>0.8</v>
      </c>
      <c r="K7" s="135">
        <v>49.19</v>
      </c>
      <c r="L7" s="22">
        <v>4.5999999999999996</v>
      </c>
    </row>
    <row r="8" spans="1:12" x14ac:dyDescent="0.25">
      <c r="A8" s="24" t="s">
        <v>221</v>
      </c>
      <c r="B8" s="24" t="s">
        <v>226</v>
      </c>
      <c r="C8" s="24">
        <v>17</v>
      </c>
      <c r="D8" s="23">
        <v>1.59</v>
      </c>
      <c r="E8" s="135">
        <v>155.13999999999999</v>
      </c>
      <c r="F8" s="24" t="str">
        <f t="shared" si="1"/>
        <v>Anoxic</v>
      </c>
      <c r="G8" s="24" t="str">
        <f t="shared" si="0"/>
        <v>Euxinic</v>
      </c>
      <c r="H8" s="24" t="str">
        <f t="shared" si="2"/>
        <v>Non-euxinic</v>
      </c>
      <c r="I8" s="23">
        <v>0.87</v>
      </c>
      <c r="J8" s="23">
        <v>0.77</v>
      </c>
      <c r="K8" s="135">
        <v>58.2</v>
      </c>
      <c r="L8" s="22">
        <v>3.1</v>
      </c>
    </row>
    <row r="9" spans="1:12" x14ac:dyDescent="0.25">
      <c r="A9" s="24" t="s">
        <v>227</v>
      </c>
      <c r="B9" s="24" t="s">
        <v>228</v>
      </c>
      <c r="C9" s="24">
        <v>12</v>
      </c>
      <c r="D9" s="23">
        <v>1.76</v>
      </c>
      <c r="E9" s="135">
        <v>456.49</v>
      </c>
      <c r="F9" s="24" t="str">
        <f t="shared" si="1"/>
        <v>Anoxic</v>
      </c>
      <c r="G9" s="24" t="str">
        <f t="shared" si="0"/>
        <v>Euxinic</v>
      </c>
      <c r="H9" s="24" t="str">
        <f t="shared" si="2"/>
        <v>Non-euxinic</v>
      </c>
      <c r="I9" s="23">
        <v>0.84</v>
      </c>
      <c r="J9" s="23">
        <v>0.81</v>
      </c>
      <c r="K9" s="135">
        <v>97.44</v>
      </c>
      <c r="L9" s="22">
        <v>2.4</v>
      </c>
    </row>
    <row r="10" spans="1:12" s="125" customFormat="1" x14ac:dyDescent="0.25">
      <c r="A10" s="28" t="s">
        <v>227</v>
      </c>
      <c r="B10" s="28" t="s">
        <v>229</v>
      </c>
      <c r="C10" s="28">
        <v>10</v>
      </c>
      <c r="D10" s="27">
        <v>0.26</v>
      </c>
      <c r="E10" s="136">
        <v>1915.77</v>
      </c>
      <c r="F10" s="28" t="str">
        <f t="shared" si="1"/>
        <v>Anoxic</v>
      </c>
      <c r="G10" s="28" t="str">
        <f t="shared" si="0"/>
        <v>Non-euxinic</v>
      </c>
      <c r="H10" s="28" t="str">
        <f t="shared" si="2"/>
        <v>Euxinic</v>
      </c>
      <c r="I10" s="27">
        <v>1</v>
      </c>
      <c r="J10" s="27">
        <v>0.53</v>
      </c>
      <c r="K10" s="136">
        <v>173.33</v>
      </c>
      <c r="L10" s="134">
        <v>2.9</v>
      </c>
    </row>
    <row r="11" spans="1:12" s="125" customFormat="1" x14ac:dyDescent="0.25">
      <c r="A11" s="28" t="s">
        <v>227</v>
      </c>
      <c r="B11" s="28" t="s">
        <v>230</v>
      </c>
      <c r="C11" s="28">
        <v>8</v>
      </c>
      <c r="D11" s="27">
        <v>1.62</v>
      </c>
      <c r="E11" s="136">
        <v>798.7</v>
      </c>
      <c r="F11" s="28" t="str">
        <f t="shared" si="1"/>
        <v>Anoxic</v>
      </c>
      <c r="G11" s="28" t="str">
        <f t="shared" si="0"/>
        <v>Non-euxinic</v>
      </c>
      <c r="H11" s="28" t="str">
        <f t="shared" si="2"/>
        <v>Euxinic</v>
      </c>
      <c r="I11" s="27">
        <v>0.97</v>
      </c>
      <c r="J11" s="27">
        <v>0.65</v>
      </c>
      <c r="K11" s="136">
        <v>287.54000000000002</v>
      </c>
      <c r="L11" s="134">
        <v>3.8</v>
      </c>
    </row>
    <row r="12" spans="1:12" s="125" customFormat="1" x14ac:dyDescent="0.25">
      <c r="A12" s="28" t="s">
        <v>227</v>
      </c>
      <c r="B12" s="28" t="s">
        <v>231</v>
      </c>
      <c r="C12" s="28">
        <v>7</v>
      </c>
      <c r="D12" s="27">
        <v>0.7</v>
      </c>
      <c r="E12" s="136">
        <v>754.78</v>
      </c>
      <c r="F12" s="28" t="str">
        <f t="shared" si="1"/>
        <v>Anoxic</v>
      </c>
      <c r="G12" s="28" t="str">
        <f t="shared" si="0"/>
        <v>Non-euxinic</v>
      </c>
      <c r="H12" s="28" t="str">
        <f t="shared" si="2"/>
        <v>Non-euxinic</v>
      </c>
      <c r="I12" s="27">
        <v>0.86</v>
      </c>
      <c r="J12" s="27">
        <v>0.67</v>
      </c>
      <c r="K12" s="136">
        <v>78.45</v>
      </c>
      <c r="L12" s="134">
        <v>1.2</v>
      </c>
    </row>
    <row r="13" spans="1:12" s="125" customFormat="1" x14ac:dyDescent="0.25">
      <c r="A13" s="28" t="s">
        <v>227</v>
      </c>
      <c r="B13" s="28" t="s">
        <v>232</v>
      </c>
      <c r="C13" s="28">
        <v>5</v>
      </c>
      <c r="D13" s="27">
        <v>1.2</v>
      </c>
      <c r="E13" s="136">
        <v>754.26</v>
      </c>
      <c r="F13" s="28" t="str">
        <f t="shared" si="1"/>
        <v>Anoxic</v>
      </c>
      <c r="G13" s="28" t="str">
        <f t="shared" si="0"/>
        <v>Non-euxinic</v>
      </c>
      <c r="H13" s="28" t="str">
        <f t="shared" si="2"/>
        <v>Euxinic</v>
      </c>
      <c r="I13" s="27">
        <v>0.75</v>
      </c>
      <c r="J13" s="27">
        <v>0.56000000000000005</v>
      </c>
      <c r="K13" s="136">
        <v>148.25</v>
      </c>
      <c r="L13" s="134">
        <v>1.6</v>
      </c>
    </row>
    <row r="14" spans="1:12" x14ac:dyDescent="0.25">
      <c r="A14" s="24" t="s">
        <v>227</v>
      </c>
      <c r="B14" s="24" t="s">
        <v>233</v>
      </c>
      <c r="C14" s="24">
        <v>3</v>
      </c>
      <c r="D14" s="23">
        <v>0.11</v>
      </c>
      <c r="E14" s="135">
        <v>1725.65</v>
      </c>
      <c r="F14" s="24" t="str">
        <f t="shared" si="1"/>
        <v>Anoxic</v>
      </c>
      <c r="G14" s="24" t="str">
        <f t="shared" si="0"/>
        <v>Euxinic</v>
      </c>
      <c r="H14" s="24" t="str">
        <f t="shared" si="2"/>
        <v>Euxinic</v>
      </c>
      <c r="I14" s="23">
        <v>0.75</v>
      </c>
      <c r="J14" s="23">
        <v>0.78</v>
      </c>
      <c r="K14" s="135">
        <v>106.85</v>
      </c>
      <c r="L14" s="22">
        <v>2.1</v>
      </c>
    </row>
    <row r="15" spans="1:12" x14ac:dyDescent="0.25">
      <c r="A15" s="24" t="s">
        <v>227</v>
      </c>
      <c r="B15" s="24" t="s">
        <v>234</v>
      </c>
      <c r="C15" s="24">
        <v>2</v>
      </c>
      <c r="D15" s="23">
        <v>1.2</v>
      </c>
      <c r="E15" s="135">
        <v>440.34</v>
      </c>
      <c r="F15" s="24" t="str">
        <f t="shared" si="1"/>
        <v>Anoxic</v>
      </c>
      <c r="G15" s="24" t="str">
        <f t="shared" si="0"/>
        <v>Euxinic</v>
      </c>
      <c r="H15" s="24" t="str">
        <f t="shared" si="2"/>
        <v>Euxinic</v>
      </c>
      <c r="I15" s="23">
        <v>0.67</v>
      </c>
      <c r="J15" s="23">
        <v>0.8</v>
      </c>
      <c r="K15" s="135">
        <v>121.11</v>
      </c>
      <c r="L15" s="22">
        <v>2</v>
      </c>
    </row>
    <row r="16" spans="1:12" x14ac:dyDescent="0.25">
      <c r="A16" s="24" t="s">
        <v>227</v>
      </c>
      <c r="B16" s="24" t="s">
        <v>235</v>
      </c>
      <c r="C16" s="24">
        <v>1</v>
      </c>
      <c r="D16" s="23">
        <v>1.7</v>
      </c>
      <c r="E16" s="135">
        <v>325.22000000000003</v>
      </c>
      <c r="F16" s="24" t="str">
        <f t="shared" si="1"/>
        <v>Anoxic</v>
      </c>
      <c r="G16" s="24" t="str">
        <f t="shared" si="0"/>
        <v>Euxinic</v>
      </c>
      <c r="H16" s="24" t="str">
        <f t="shared" si="2"/>
        <v>Euxinic</v>
      </c>
      <c r="I16" s="23">
        <v>0.81</v>
      </c>
      <c r="J16" s="23">
        <v>0.71</v>
      </c>
      <c r="K16" s="135">
        <v>141.91</v>
      </c>
      <c r="L16" s="22">
        <v>2.2000000000000002</v>
      </c>
    </row>
    <row r="17" spans="1:12" s="125" customFormat="1" ht="13.8" thickBot="1" x14ac:dyDescent="0.3">
      <c r="A17" s="21" t="s">
        <v>227</v>
      </c>
      <c r="B17" s="21" t="s">
        <v>236</v>
      </c>
      <c r="C17" s="21">
        <v>0</v>
      </c>
      <c r="D17" s="20">
        <v>0.26</v>
      </c>
      <c r="E17" s="187">
        <v>319.77999999999997</v>
      </c>
      <c r="F17" s="28" t="str">
        <f t="shared" si="1"/>
        <v>Anoxic</v>
      </c>
      <c r="G17" s="28" t="str">
        <f t="shared" si="0"/>
        <v>Non-euxinic</v>
      </c>
      <c r="H17" s="28" t="str">
        <f t="shared" si="2"/>
        <v>Non-euxinic</v>
      </c>
      <c r="I17" s="20">
        <v>0.67</v>
      </c>
      <c r="J17" s="20">
        <v>0.67</v>
      </c>
      <c r="K17" s="187">
        <v>18.7</v>
      </c>
      <c r="L17" s="19">
        <v>2</v>
      </c>
    </row>
    <row r="18" spans="1:12" x14ac:dyDescent="0.25">
      <c r="A18" s="188"/>
    </row>
    <row r="19" spans="1:12" x14ac:dyDescent="0.25">
      <c r="A19" s="188"/>
    </row>
    <row r="20" spans="1:12" x14ac:dyDescent="0.25">
      <c r="A20" s="188"/>
    </row>
    <row r="21" spans="1:12" x14ac:dyDescent="0.25">
      <c r="A21" s="188"/>
    </row>
    <row r="22" spans="1:12" x14ac:dyDescent="0.25">
      <c r="A22" s="188"/>
    </row>
    <row r="23" spans="1:12" x14ac:dyDescent="0.25">
      <c r="A23" s="18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5B3E2-2C0F-4D8D-BAD8-F340BF996521}">
  <sheetPr>
    <tabColor rgb="FF8AAA78"/>
  </sheetPr>
  <dimension ref="A1:M47"/>
  <sheetViews>
    <sheetView workbookViewId="0">
      <pane ySplit="1" topLeftCell="A5" activePane="bottomLeft" state="frozen"/>
      <selection sqref="A1:XFD1048576"/>
      <selection pane="bottomLeft" activeCell="H42" sqref="H42"/>
    </sheetView>
  </sheetViews>
  <sheetFormatPr defaultColWidth="11.33203125" defaultRowHeight="14.4" x14ac:dyDescent="0.3"/>
  <cols>
    <col min="1" max="1" width="11.33203125" style="170" customWidth="1"/>
    <col min="2" max="2" width="6.21875" style="170" bestFit="1" customWidth="1"/>
    <col min="3" max="3" width="10.44140625" style="170" bestFit="1" customWidth="1"/>
    <col min="4" max="4" width="8.33203125" style="170" bestFit="1" customWidth="1"/>
    <col min="5" max="5" width="5" style="170" bestFit="1" customWidth="1"/>
    <col min="6" max="6" width="6.109375" style="170" bestFit="1" customWidth="1"/>
    <col min="7" max="7" width="14.44140625" style="170" bestFit="1" customWidth="1"/>
    <col min="8" max="8" width="14.33203125" style="170" bestFit="1" customWidth="1"/>
    <col min="9" max="9" width="10.5546875" style="170" bestFit="1" customWidth="1"/>
    <col min="10" max="10" width="8.5546875" style="170" bestFit="1" customWidth="1"/>
    <col min="11" max="11" width="9.44140625" style="170" bestFit="1" customWidth="1"/>
    <col min="12" max="12" width="6.109375" style="170" bestFit="1" customWidth="1"/>
    <col min="13" max="16384" width="11.33203125" style="170"/>
  </cols>
  <sheetData>
    <row r="1" spans="1:12" ht="16.2" thickBot="1" x14ac:dyDescent="0.35">
      <c r="A1" s="33" t="s">
        <v>120</v>
      </c>
      <c r="B1" s="33" t="s">
        <v>119</v>
      </c>
      <c r="C1" s="33" t="s">
        <v>219</v>
      </c>
      <c r="D1" s="33" t="s">
        <v>333</v>
      </c>
      <c r="E1" s="169" t="s">
        <v>117</v>
      </c>
      <c r="F1" s="33" t="s">
        <v>6</v>
      </c>
      <c r="G1" s="33" t="s">
        <v>464</v>
      </c>
      <c r="H1" s="33" t="s">
        <v>464</v>
      </c>
      <c r="I1" s="33" t="s">
        <v>464</v>
      </c>
      <c r="J1" s="33" t="s">
        <v>317</v>
      </c>
      <c r="K1" s="33" t="s">
        <v>318</v>
      </c>
      <c r="L1" s="33" t="s">
        <v>7</v>
      </c>
    </row>
    <row r="2" spans="1:12" ht="15.6" x14ac:dyDescent="0.3">
      <c r="A2" s="31"/>
      <c r="B2" s="171" t="s">
        <v>431</v>
      </c>
      <c r="C2" s="31"/>
      <c r="D2" s="31" t="s">
        <v>540</v>
      </c>
      <c r="E2" s="31" t="s">
        <v>463</v>
      </c>
      <c r="F2" s="31" t="s">
        <v>11</v>
      </c>
      <c r="G2" s="33" t="s">
        <v>543</v>
      </c>
      <c r="H2" s="33" t="s">
        <v>544</v>
      </c>
      <c r="I2" s="31" t="s">
        <v>542</v>
      </c>
      <c r="J2" s="31"/>
      <c r="K2" s="31"/>
      <c r="L2" s="31" t="s">
        <v>11</v>
      </c>
    </row>
    <row r="3" spans="1:12" x14ac:dyDescent="0.3">
      <c r="A3" s="30" t="s">
        <v>539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</row>
    <row r="4" spans="1:12" s="173" customFormat="1" x14ac:dyDescent="0.3">
      <c r="A4" s="28" t="s">
        <v>432</v>
      </c>
      <c r="B4" s="28">
        <v>32.299999999999997</v>
      </c>
      <c r="C4" s="28" t="s">
        <v>433</v>
      </c>
      <c r="D4" s="27">
        <v>1.19</v>
      </c>
      <c r="E4" s="28">
        <v>0.04</v>
      </c>
      <c r="F4" s="28">
        <v>265</v>
      </c>
      <c r="G4" s="28" t="str">
        <f t="shared" ref="G4:G25" si="0">IF(J4&gt;0.38,"Anoxic","Oxic")</f>
        <v>Oxic</v>
      </c>
      <c r="H4" s="28" t="str">
        <f t="shared" ref="H4:H13" si="1">IF(K4&gt;0.7,"Euxinic","Non-euxinic")</f>
        <v>Non-euxinic</v>
      </c>
      <c r="I4" s="28" t="str">
        <f t="shared" ref="I4:I25" si="2">IF(L4&gt;100,"Euxinic","Non-euxinic")</f>
        <v>Non-euxinic</v>
      </c>
      <c r="J4" s="27">
        <v>0.16326530612244899</v>
      </c>
      <c r="K4" s="27">
        <v>0</v>
      </c>
      <c r="L4" s="136">
        <v>15.1</v>
      </c>
    </row>
    <row r="5" spans="1:12" s="173" customFormat="1" x14ac:dyDescent="0.3">
      <c r="A5" s="28" t="s">
        <v>434</v>
      </c>
      <c r="B5" s="28">
        <v>29.3</v>
      </c>
      <c r="C5" s="28" t="s">
        <v>433</v>
      </c>
      <c r="D5" s="27">
        <v>0.26</v>
      </c>
      <c r="E5" s="28">
        <v>0.03</v>
      </c>
      <c r="F5" s="28">
        <v>1010</v>
      </c>
      <c r="G5" s="28" t="str">
        <f t="shared" si="0"/>
        <v>Oxic</v>
      </c>
      <c r="H5" s="28" t="str">
        <f t="shared" si="1"/>
        <v>Non-euxinic</v>
      </c>
      <c r="I5" s="28" t="str">
        <f t="shared" si="2"/>
        <v>Non-euxinic</v>
      </c>
      <c r="J5" s="27">
        <v>0.31666666666666671</v>
      </c>
      <c r="K5" s="27">
        <v>0</v>
      </c>
      <c r="L5" s="136">
        <v>24.4</v>
      </c>
    </row>
    <row r="6" spans="1:12" s="173" customFormat="1" x14ac:dyDescent="0.3">
      <c r="A6" s="28" t="s">
        <v>435</v>
      </c>
      <c r="B6" s="28">
        <v>28.3</v>
      </c>
      <c r="C6" s="28" t="s">
        <v>433</v>
      </c>
      <c r="D6" s="27">
        <v>0.39</v>
      </c>
      <c r="E6" s="28">
        <v>0.06</v>
      </c>
      <c r="F6" s="28">
        <v>385</v>
      </c>
      <c r="G6" s="28" t="str">
        <f t="shared" si="0"/>
        <v>Oxic</v>
      </c>
      <c r="H6" s="28" t="str">
        <f t="shared" si="1"/>
        <v>Non-euxinic</v>
      </c>
      <c r="I6" s="28" t="str">
        <f t="shared" si="2"/>
        <v>Non-euxinic</v>
      </c>
      <c r="J6" s="27">
        <v>0.27007299270072993</v>
      </c>
      <c r="K6" s="27">
        <v>0</v>
      </c>
      <c r="L6" s="136">
        <v>27.6</v>
      </c>
    </row>
    <row r="7" spans="1:12" s="173" customFormat="1" x14ac:dyDescent="0.3">
      <c r="A7" s="28" t="s">
        <v>436</v>
      </c>
      <c r="B7" s="28">
        <v>27.3</v>
      </c>
      <c r="C7" s="28" t="s">
        <v>433</v>
      </c>
      <c r="D7" s="27">
        <v>1.53</v>
      </c>
      <c r="E7" s="28">
        <v>7.0000000000000007E-2</v>
      </c>
      <c r="F7" s="28">
        <v>248</v>
      </c>
      <c r="G7" s="28" t="str">
        <f t="shared" si="0"/>
        <v>Oxic</v>
      </c>
      <c r="H7" s="28" t="str">
        <f t="shared" si="1"/>
        <v>Non-euxinic</v>
      </c>
      <c r="I7" s="28" t="str">
        <f t="shared" si="2"/>
        <v>Non-euxinic</v>
      </c>
      <c r="J7" s="27">
        <v>0.26751592356687898</v>
      </c>
      <c r="K7" s="27">
        <v>0</v>
      </c>
      <c r="L7" s="136">
        <v>26.1</v>
      </c>
    </row>
    <row r="8" spans="1:12" s="173" customFormat="1" x14ac:dyDescent="0.3">
      <c r="A8" s="28" t="s">
        <v>437</v>
      </c>
      <c r="B8" s="28">
        <v>26.3</v>
      </c>
      <c r="C8" s="28" t="s">
        <v>433</v>
      </c>
      <c r="D8" s="27">
        <v>0.05</v>
      </c>
      <c r="E8" s="28">
        <v>0.04</v>
      </c>
      <c r="F8" s="28">
        <v>1430</v>
      </c>
      <c r="G8" s="28" t="str">
        <f t="shared" si="0"/>
        <v>Oxic</v>
      </c>
      <c r="H8" s="28" t="str">
        <f t="shared" si="1"/>
        <v>Non-euxinic</v>
      </c>
      <c r="I8" s="28" t="str">
        <f t="shared" si="2"/>
        <v>Non-euxinic</v>
      </c>
      <c r="J8" s="27">
        <v>0.16190476190476191</v>
      </c>
      <c r="K8" s="27">
        <v>0</v>
      </c>
      <c r="L8" s="136">
        <v>19</v>
      </c>
    </row>
    <row r="9" spans="1:12" s="173" customFormat="1" x14ac:dyDescent="0.3">
      <c r="A9" s="28" t="s">
        <v>438</v>
      </c>
      <c r="B9" s="28">
        <v>25.3</v>
      </c>
      <c r="C9" s="28" t="s">
        <v>433</v>
      </c>
      <c r="D9" s="27">
        <v>1.2</v>
      </c>
      <c r="E9" s="28">
        <v>0.04</v>
      </c>
      <c r="F9" s="28">
        <v>314</v>
      </c>
      <c r="G9" s="28" t="str">
        <f t="shared" si="0"/>
        <v>Oxic</v>
      </c>
      <c r="H9" s="28" t="str">
        <f t="shared" si="1"/>
        <v>Non-euxinic</v>
      </c>
      <c r="I9" s="28" t="str">
        <f t="shared" si="2"/>
        <v>Non-euxinic</v>
      </c>
      <c r="J9" s="27">
        <v>0.2781954887218045</v>
      </c>
      <c r="K9" s="27">
        <v>0</v>
      </c>
      <c r="L9" s="136">
        <v>27.7</v>
      </c>
    </row>
    <row r="10" spans="1:12" s="173" customFormat="1" x14ac:dyDescent="0.3">
      <c r="A10" s="28" t="s">
        <v>439</v>
      </c>
      <c r="B10" s="28">
        <v>23.8</v>
      </c>
      <c r="C10" s="28" t="s">
        <v>433</v>
      </c>
      <c r="D10" s="27">
        <v>0.5</v>
      </c>
      <c r="E10" s="28">
        <v>7.0000000000000007E-2</v>
      </c>
      <c r="F10" s="28">
        <v>899</v>
      </c>
      <c r="G10" s="28" t="str">
        <f t="shared" si="0"/>
        <v>Oxic</v>
      </c>
      <c r="H10" s="28" t="str">
        <f t="shared" si="1"/>
        <v>Non-euxinic</v>
      </c>
      <c r="I10" s="28" t="str">
        <f t="shared" si="2"/>
        <v>Non-euxinic</v>
      </c>
      <c r="J10" s="27">
        <v>0.28994082840236685</v>
      </c>
      <c r="K10" s="27">
        <v>0</v>
      </c>
      <c r="L10" s="136">
        <v>38.4</v>
      </c>
    </row>
    <row r="11" spans="1:12" s="173" customFormat="1" x14ac:dyDescent="0.3">
      <c r="A11" s="28" t="s">
        <v>440</v>
      </c>
      <c r="B11" s="28">
        <v>22.3</v>
      </c>
      <c r="C11" s="28" t="s">
        <v>433</v>
      </c>
      <c r="D11" s="27">
        <v>0.59</v>
      </c>
      <c r="E11" s="28">
        <v>0.03</v>
      </c>
      <c r="F11" s="28">
        <v>926</v>
      </c>
      <c r="G11" s="28" t="str">
        <f t="shared" si="0"/>
        <v>Anoxic</v>
      </c>
      <c r="H11" s="28" t="str">
        <f t="shared" si="1"/>
        <v>Non-euxinic</v>
      </c>
      <c r="I11" s="28" t="str">
        <f t="shared" si="2"/>
        <v>Non-euxinic</v>
      </c>
      <c r="J11" s="27">
        <v>0.52488687782805432</v>
      </c>
      <c r="K11" s="27">
        <v>0</v>
      </c>
      <c r="L11" s="136">
        <v>73</v>
      </c>
    </row>
    <row r="12" spans="1:12" s="173" customFormat="1" x14ac:dyDescent="0.3">
      <c r="A12" s="28" t="s">
        <v>441</v>
      </c>
      <c r="B12" s="28">
        <v>20.8</v>
      </c>
      <c r="C12" s="28" t="s">
        <v>433</v>
      </c>
      <c r="D12" s="27">
        <v>0.31</v>
      </c>
      <c r="E12" s="28">
        <v>0.08</v>
      </c>
      <c r="F12" s="28">
        <v>1060</v>
      </c>
      <c r="G12" s="28" t="str">
        <f t="shared" si="0"/>
        <v>Oxic</v>
      </c>
      <c r="H12" s="28" t="str">
        <f t="shared" si="1"/>
        <v>Non-euxinic</v>
      </c>
      <c r="I12" s="28" t="str">
        <f t="shared" si="2"/>
        <v>Non-euxinic</v>
      </c>
      <c r="J12" s="27">
        <v>0.2576419213973799</v>
      </c>
      <c r="K12" s="27">
        <v>0</v>
      </c>
      <c r="L12" s="136">
        <v>24.8</v>
      </c>
    </row>
    <row r="13" spans="1:12" s="173" customFormat="1" x14ac:dyDescent="0.3">
      <c r="A13" s="28" t="s">
        <v>442</v>
      </c>
      <c r="B13" s="28">
        <v>19.3</v>
      </c>
      <c r="C13" s="28" t="s">
        <v>433</v>
      </c>
      <c r="D13" s="27">
        <v>-0.35</v>
      </c>
      <c r="E13" s="28">
        <v>0.03</v>
      </c>
      <c r="F13" s="28">
        <v>2110</v>
      </c>
      <c r="G13" s="28" t="str">
        <f t="shared" si="0"/>
        <v>Oxic</v>
      </c>
      <c r="H13" s="28" t="str">
        <f t="shared" si="1"/>
        <v>Non-euxinic</v>
      </c>
      <c r="I13" s="28" t="str">
        <f t="shared" si="2"/>
        <v>Non-euxinic</v>
      </c>
      <c r="J13" s="27">
        <v>0.2046783625730994</v>
      </c>
      <c r="K13" s="27">
        <v>0</v>
      </c>
      <c r="L13" s="136">
        <v>56.9</v>
      </c>
    </row>
    <row r="14" spans="1:12" s="173" customFormat="1" x14ac:dyDescent="0.3">
      <c r="A14" s="28" t="s">
        <v>443</v>
      </c>
      <c r="B14" s="28">
        <v>17.8</v>
      </c>
      <c r="C14" s="28" t="s">
        <v>433</v>
      </c>
      <c r="D14" s="27">
        <v>-0.02</v>
      </c>
      <c r="E14" s="28">
        <v>0.05</v>
      </c>
      <c r="F14" s="28">
        <v>1410</v>
      </c>
      <c r="G14" s="28" t="str">
        <f t="shared" si="0"/>
        <v>Oxic</v>
      </c>
      <c r="H14" s="28"/>
      <c r="I14" s="28" t="str">
        <f t="shared" si="2"/>
        <v>Non-euxinic</v>
      </c>
      <c r="J14" s="27">
        <v>0.27586206896551724</v>
      </c>
      <c r="K14" s="27"/>
      <c r="L14" s="136">
        <v>49.9</v>
      </c>
    </row>
    <row r="15" spans="1:12" s="173" customFormat="1" x14ac:dyDescent="0.3">
      <c r="A15" s="28" t="s">
        <v>444</v>
      </c>
      <c r="B15" s="28">
        <v>16.3</v>
      </c>
      <c r="C15" s="28" t="s">
        <v>433</v>
      </c>
      <c r="D15" s="27">
        <v>-0.09</v>
      </c>
      <c r="E15" s="28">
        <v>0.05</v>
      </c>
      <c r="F15" s="28">
        <v>756</v>
      </c>
      <c r="G15" s="28" t="str">
        <f t="shared" si="0"/>
        <v>Oxic</v>
      </c>
      <c r="H15" s="28" t="str">
        <f t="shared" ref="H15:H25" si="3">IF(K15&gt;0.7,"Euxinic","Non-euxinic")</f>
        <v>Non-euxinic</v>
      </c>
      <c r="I15" s="28" t="str">
        <f t="shared" si="2"/>
        <v>Non-euxinic</v>
      </c>
      <c r="J15" s="27">
        <v>0.19999999999999998</v>
      </c>
      <c r="K15" s="27">
        <v>0</v>
      </c>
      <c r="L15" s="136">
        <v>26.5</v>
      </c>
    </row>
    <row r="16" spans="1:12" s="173" customFormat="1" x14ac:dyDescent="0.3">
      <c r="A16" s="28" t="s">
        <v>445</v>
      </c>
      <c r="B16" s="28">
        <v>14.8</v>
      </c>
      <c r="C16" s="28" t="s">
        <v>433</v>
      </c>
      <c r="D16" s="27">
        <v>0.08</v>
      </c>
      <c r="E16" s="28">
        <v>0.04</v>
      </c>
      <c r="F16" s="28">
        <v>1510</v>
      </c>
      <c r="G16" s="28" t="str">
        <f t="shared" si="0"/>
        <v>Oxic</v>
      </c>
      <c r="H16" s="28" t="str">
        <f t="shared" si="3"/>
        <v>Non-euxinic</v>
      </c>
      <c r="I16" s="28" t="str">
        <f t="shared" si="2"/>
        <v>Non-euxinic</v>
      </c>
      <c r="J16" s="27">
        <v>0.12053571428571429</v>
      </c>
      <c r="K16" s="27">
        <v>0</v>
      </c>
      <c r="L16" s="136">
        <v>70.8</v>
      </c>
    </row>
    <row r="17" spans="1:12" s="173" customFormat="1" x14ac:dyDescent="0.3">
      <c r="A17" s="28" t="s">
        <v>446</v>
      </c>
      <c r="B17" s="28">
        <v>13.3</v>
      </c>
      <c r="C17" s="28" t="s">
        <v>433</v>
      </c>
      <c r="D17" s="27">
        <v>0</v>
      </c>
      <c r="E17" s="28">
        <v>0.05</v>
      </c>
      <c r="F17" s="28">
        <v>1240</v>
      </c>
      <c r="G17" s="28" t="str">
        <f t="shared" si="0"/>
        <v>Oxic</v>
      </c>
      <c r="H17" s="28" t="str">
        <f t="shared" si="3"/>
        <v>Non-euxinic</v>
      </c>
      <c r="I17" s="28" t="str">
        <f t="shared" si="2"/>
        <v>Non-euxinic</v>
      </c>
      <c r="J17" s="27">
        <v>0.24793388429752067</v>
      </c>
      <c r="K17" s="27">
        <v>0</v>
      </c>
      <c r="L17" s="136">
        <v>13.9</v>
      </c>
    </row>
    <row r="18" spans="1:12" s="173" customFormat="1" x14ac:dyDescent="0.3">
      <c r="A18" s="28" t="s">
        <v>447</v>
      </c>
      <c r="B18" s="28">
        <v>11.8</v>
      </c>
      <c r="C18" s="28" t="s">
        <v>433</v>
      </c>
      <c r="D18" s="27">
        <v>-1.54</v>
      </c>
      <c r="E18" s="28">
        <v>0.04</v>
      </c>
      <c r="F18" s="28">
        <v>960</v>
      </c>
      <c r="G18" s="28" t="str">
        <f t="shared" si="0"/>
        <v>Oxic</v>
      </c>
      <c r="H18" s="28" t="str">
        <f t="shared" si="3"/>
        <v>Non-euxinic</v>
      </c>
      <c r="I18" s="28" t="str">
        <f t="shared" si="2"/>
        <v>Non-euxinic</v>
      </c>
      <c r="J18" s="27">
        <v>0.25490196078431371</v>
      </c>
      <c r="K18" s="27">
        <v>0</v>
      </c>
      <c r="L18" s="136">
        <v>86.4</v>
      </c>
    </row>
    <row r="19" spans="1:12" s="173" customFormat="1" x14ac:dyDescent="0.3">
      <c r="A19" s="28" t="s">
        <v>448</v>
      </c>
      <c r="B19" s="28">
        <v>10.3</v>
      </c>
      <c r="C19" s="28" t="s">
        <v>433</v>
      </c>
      <c r="D19" s="27">
        <v>1.05</v>
      </c>
      <c r="E19" s="28">
        <v>0.04</v>
      </c>
      <c r="F19" s="28">
        <v>1070</v>
      </c>
      <c r="G19" s="28" t="str">
        <f t="shared" si="0"/>
        <v>Oxic</v>
      </c>
      <c r="H19" s="28" t="str">
        <f t="shared" si="3"/>
        <v>Non-euxinic</v>
      </c>
      <c r="I19" s="28" t="str">
        <f t="shared" si="2"/>
        <v>Euxinic</v>
      </c>
      <c r="J19" s="27">
        <v>0.17500000000000002</v>
      </c>
      <c r="K19" s="27">
        <v>0.14285714285714285</v>
      </c>
      <c r="L19" s="136">
        <v>110</v>
      </c>
    </row>
    <row r="20" spans="1:12" s="173" customFormat="1" x14ac:dyDescent="0.3">
      <c r="A20" s="28" t="s">
        <v>449</v>
      </c>
      <c r="B20" s="28">
        <v>8.8000000000000007</v>
      </c>
      <c r="C20" s="28" t="s">
        <v>433</v>
      </c>
      <c r="D20" s="27">
        <v>1.07</v>
      </c>
      <c r="E20" s="28">
        <v>0.03</v>
      </c>
      <c r="F20" s="28">
        <v>1750</v>
      </c>
      <c r="G20" s="28" t="str">
        <f t="shared" si="0"/>
        <v>Anoxic</v>
      </c>
      <c r="H20" s="28" t="str">
        <f t="shared" si="3"/>
        <v>Non-euxinic</v>
      </c>
      <c r="I20" s="28" t="str">
        <f t="shared" si="2"/>
        <v>Euxinic</v>
      </c>
      <c r="J20" s="27">
        <v>0.61599999999999999</v>
      </c>
      <c r="K20" s="27">
        <v>1.2987012987012986E-2</v>
      </c>
      <c r="L20" s="136">
        <v>394</v>
      </c>
    </row>
    <row r="21" spans="1:12" s="173" customFormat="1" x14ac:dyDescent="0.3">
      <c r="A21" s="28" t="s">
        <v>450</v>
      </c>
      <c r="B21" s="28">
        <v>7.3</v>
      </c>
      <c r="C21" s="28" t="s">
        <v>433</v>
      </c>
      <c r="D21" s="27">
        <v>0.56999999999999995</v>
      </c>
      <c r="E21" s="28">
        <v>0.04</v>
      </c>
      <c r="F21" s="28">
        <v>1070</v>
      </c>
      <c r="G21" s="28" t="str">
        <f t="shared" si="0"/>
        <v>Oxic</v>
      </c>
      <c r="H21" s="28" t="str">
        <f t="shared" si="3"/>
        <v>Non-euxinic</v>
      </c>
      <c r="I21" s="28" t="str">
        <f t="shared" si="2"/>
        <v>Non-euxinic</v>
      </c>
      <c r="J21" s="27">
        <v>0.3214285714285714</v>
      </c>
      <c r="K21" s="27">
        <v>0</v>
      </c>
      <c r="L21" s="136">
        <v>67.2</v>
      </c>
    </row>
    <row r="22" spans="1:12" s="173" customFormat="1" x14ac:dyDescent="0.3">
      <c r="A22" s="28" t="s">
        <v>451</v>
      </c>
      <c r="B22" s="28">
        <v>5.8</v>
      </c>
      <c r="C22" s="28" t="s">
        <v>433</v>
      </c>
      <c r="D22" s="27">
        <v>0.67</v>
      </c>
      <c r="E22" s="28">
        <v>0.03</v>
      </c>
      <c r="F22" s="28">
        <v>1160</v>
      </c>
      <c r="G22" s="28" t="str">
        <f t="shared" si="0"/>
        <v>Anoxic</v>
      </c>
      <c r="H22" s="28" t="str">
        <f t="shared" si="3"/>
        <v>Non-euxinic</v>
      </c>
      <c r="I22" s="28" t="str">
        <f t="shared" si="2"/>
        <v>Euxinic</v>
      </c>
      <c r="J22" s="27">
        <v>0.60162601626016265</v>
      </c>
      <c r="K22" s="27">
        <v>1.3513513513513514E-2</v>
      </c>
      <c r="L22" s="136">
        <v>374</v>
      </c>
    </row>
    <row r="23" spans="1:12" s="173" customFormat="1" x14ac:dyDescent="0.3">
      <c r="A23" s="28" t="s">
        <v>452</v>
      </c>
      <c r="B23" s="28">
        <v>4.3</v>
      </c>
      <c r="C23" s="28" t="s">
        <v>433</v>
      </c>
      <c r="D23" s="27">
        <v>-0.14000000000000001</v>
      </c>
      <c r="E23" s="28">
        <v>0.03</v>
      </c>
      <c r="F23" s="28">
        <v>4090</v>
      </c>
      <c r="G23" s="28" t="str">
        <f t="shared" si="0"/>
        <v>Anoxic</v>
      </c>
      <c r="H23" s="28" t="str">
        <f t="shared" si="3"/>
        <v>Non-euxinic</v>
      </c>
      <c r="I23" s="28" t="str">
        <f t="shared" si="2"/>
        <v>Euxinic</v>
      </c>
      <c r="J23" s="27">
        <v>0.4285714285714286</v>
      </c>
      <c r="K23" s="27">
        <v>0</v>
      </c>
      <c r="L23" s="136">
        <v>188</v>
      </c>
    </row>
    <row r="24" spans="1:12" s="173" customFormat="1" x14ac:dyDescent="0.3">
      <c r="A24" s="28" t="s">
        <v>453</v>
      </c>
      <c r="B24" s="28">
        <v>2.8</v>
      </c>
      <c r="C24" s="28" t="s">
        <v>433</v>
      </c>
      <c r="D24" s="27">
        <v>0.18</v>
      </c>
      <c r="E24" s="28">
        <v>0.04</v>
      </c>
      <c r="F24" s="28">
        <v>4400</v>
      </c>
      <c r="G24" s="28" t="str">
        <f t="shared" si="0"/>
        <v>Anoxic</v>
      </c>
      <c r="H24" s="28" t="str">
        <f t="shared" si="3"/>
        <v>Non-euxinic</v>
      </c>
      <c r="I24" s="28" t="str">
        <f t="shared" si="2"/>
        <v>Non-euxinic</v>
      </c>
      <c r="J24" s="27">
        <v>0.6875</v>
      </c>
      <c r="K24" s="27">
        <v>0</v>
      </c>
      <c r="L24" s="136">
        <v>38</v>
      </c>
    </row>
    <row r="25" spans="1:12" s="173" customFormat="1" x14ac:dyDescent="0.3">
      <c r="A25" s="28" t="s">
        <v>454</v>
      </c>
      <c r="B25" s="28">
        <v>1.3</v>
      </c>
      <c r="C25" s="28" t="s">
        <v>433</v>
      </c>
      <c r="D25" s="27">
        <v>1.25</v>
      </c>
      <c r="E25" s="28">
        <v>0.05</v>
      </c>
      <c r="F25" s="28">
        <v>4270</v>
      </c>
      <c r="G25" s="28" t="str">
        <f t="shared" si="0"/>
        <v>Anoxic</v>
      </c>
      <c r="H25" s="28" t="str">
        <f t="shared" si="3"/>
        <v>Non-euxinic</v>
      </c>
      <c r="I25" s="28" t="str">
        <f t="shared" si="2"/>
        <v>Euxinic</v>
      </c>
      <c r="J25" s="27">
        <v>0.5913043478260871</v>
      </c>
      <c r="K25" s="27">
        <v>0</v>
      </c>
      <c r="L25" s="136">
        <v>140</v>
      </c>
    </row>
    <row r="26" spans="1:12" x14ac:dyDescent="0.3">
      <c r="A26" s="30" t="s">
        <v>552</v>
      </c>
      <c r="B26" s="172"/>
      <c r="C26" s="172"/>
      <c r="D26" s="174"/>
      <c r="E26" s="172"/>
      <c r="F26" s="172"/>
      <c r="G26" s="172"/>
      <c r="H26" s="172"/>
      <c r="I26" s="172"/>
      <c r="J26" s="172"/>
      <c r="K26" s="172"/>
      <c r="L26" s="172"/>
    </row>
    <row r="27" spans="1:12" x14ac:dyDescent="0.3">
      <c r="A27" s="175" t="s">
        <v>455</v>
      </c>
      <c r="B27" s="175">
        <v>0.7</v>
      </c>
      <c r="C27" s="175" t="s">
        <v>433</v>
      </c>
      <c r="D27" s="176">
        <v>1.68</v>
      </c>
      <c r="E27" s="175">
        <v>0.05</v>
      </c>
      <c r="F27" s="175">
        <v>310</v>
      </c>
      <c r="G27" s="175" t="str">
        <f>IF(J27&gt;0.38,"Anoxic","Oxic")</f>
        <v>Anoxic</v>
      </c>
      <c r="H27" s="175" t="str">
        <f>IF(K27&gt;0.7,"Euxinic","Non-euxinic")</f>
        <v>Euxinic</v>
      </c>
      <c r="I27" s="175" t="str">
        <f>IF(L27&gt;100,"Euxinic","Non-euxinic")</f>
        <v>Euxinic</v>
      </c>
      <c r="J27" s="177">
        <v>0.80327868852459028</v>
      </c>
      <c r="K27" s="176">
        <v>0.96501457725947515</v>
      </c>
      <c r="L27" s="175">
        <v>142</v>
      </c>
    </row>
    <row r="28" spans="1:12" x14ac:dyDescent="0.3">
      <c r="A28" s="175" t="s">
        <v>456</v>
      </c>
      <c r="B28" s="175">
        <v>0.3</v>
      </c>
      <c r="C28" s="175" t="s">
        <v>457</v>
      </c>
      <c r="D28" s="176">
        <v>1.55</v>
      </c>
      <c r="E28" s="175">
        <v>0.03</v>
      </c>
      <c r="F28" s="175">
        <v>417</v>
      </c>
      <c r="G28" s="175" t="str">
        <f>IF(J28&gt;0.38,"Anoxic","Oxic")</f>
        <v>Anoxic</v>
      </c>
      <c r="H28" s="175" t="str">
        <f>IF(K28&gt;0.7,"Euxinic","Non-euxinic")</f>
        <v>Euxinic</v>
      </c>
      <c r="I28" s="175" t="str">
        <f>IF(L28&gt;100,"Euxinic","Non-euxinic")</f>
        <v>Euxinic</v>
      </c>
      <c r="J28" s="177">
        <v>0.76666666666666672</v>
      </c>
      <c r="K28" s="176">
        <v>0.91304347826086951</v>
      </c>
      <c r="L28" s="175">
        <v>117</v>
      </c>
    </row>
    <row r="29" spans="1:12" x14ac:dyDescent="0.3">
      <c r="A29" s="30" t="s">
        <v>554</v>
      </c>
      <c r="B29" s="172"/>
      <c r="C29" s="172"/>
      <c r="D29" s="174"/>
      <c r="E29" s="172"/>
      <c r="F29" s="172"/>
      <c r="G29" s="172"/>
      <c r="H29" s="172"/>
      <c r="I29" s="172"/>
      <c r="J29" s="172"/>
      <c r="K29" s="174"/>
      <c r="L29" s="172"/>
    </row>
    <row r="30" spans="1:12" s="173" customFormat="1" x14ac:dyDescent="0.3">
      <c r="A30" s="28" t="s">
        <v>458</v>
      </c>
      <c r="B30" s="28">
        <v>0.7</v>
      </c>
      <c r="C30" s="28" t="s">
        <v>433</v>
      </c>
      <c r="D30" s="27">
        <v>0.87</v>
      </c>
      <c r="E30" s="28">
        <v>0.02</v>
      </c>
      <c r="F30" s="28">
        <v>409</v>
      </c>
      <c r="G30" s="28" t="str">
        <f>IF(J30&gt;0.38,"Anoxic","Oxic")</f>
        <v>Oxic</v>
      </c>
      <c r="H30" s="28" t="str">
        <f>IF(K30&gt;0.7,"Euxinic","Non-euxinic")</f>
        <v>Euxinic</v>
      </c>
      <c r="I30" s="28" t="str">
        <f>IF(L30&gt;100,"Euxinic","Non-euxinic")</f>
        <v>Non-euxinic</v>
      </c>
      <c r="J30" s="28">
        <v>0.22</v>
      </c>
      <c r="K30" s="27">
        <v>0.82291666666666674</v>
      </c>
      <c r="L30" s="136">
        <v>65.2</v>
      </c>
    </row>
    <row r="31" spans="1:12" x14ac:dyDescent="0.3">
      <c r="A31" s="175" t="s">
        <v>459</v>
      </c>
      <c r="B31" s="175">
        <v>0.3</v>
      </c>
      <c r="C31" s="175" t="s">
        <v>433</v>
      </c>
      <c r="D31" s="176">
        <v>1.56</v>
      </c>
      <c r="E31" s="175">
        <v>0.03</v>
      </c>
      <c r="F31" s="175">
        <v>320</v>
      </c>
      <c r="G31" s="175" t="str">
        <f>IF(J31&gt;0.38,"Anoxic","Oxic")</f>
        <v>Anoxic</v>
      </c>
      <c r="H31" s="175" t="str">
        <f>IF(K31&gt;0.7,"Euxinic","Non-euxinic")</f>
        <v>Euxinic</v>
      </c>
      <c r="I31" s="175" t="str">
        <f>IF(L31&gt;100,"Euxinic","Non-euxinic")</f>
        <v>Non-euxinic</v>
      </c>
      <c r="J31" s="175">
        <v>0.61</v>
      </c>
      <c r="K31" s="176">
        <v>0.93478260869565211</v>
      </c>
      <c r="L31" s="178">
        <v>90.6</v>
      </c>
    </row>
    <row r="32" spans="1:12" x14ac:dyDescent="0.3">
      <c r="A32" s="130" t="s">
        <v>553</v>
      </c>
      <c r="B32" s="179"/>
      <c r="C32" s="179"/>
      <c r="D32" s="180"/>
      <c r="E32" s="179"/>
      <c r="F32" s="179"/>
      <c r="G32" s="179"/>
      <c r="H32" s="179"/>
      <c r="I32" s="179"/>
      <c r="J32" s="179"/>
      <c r="K32" s="179"/>
      <c r="L32" s="179"/>
    </row>
    <row r="33" spans="1:13" s="173" customFormat="1" x14ac:dyDescent="0.3">
      <c r="A33" s="181" t="s">
        <v>237</v>
      </c>
      <c r="B33" s="181">
        <v>77.3</v>
      </c>
      <c r="C33" s="181" t="s">
        <v>221</v>
      </c>
      <c r="D33" s="182">
        <v>1.3699999999999999</v>
      </c>
      <c r="E33" s="181"/>
      <c r="F33" s="181">
        <v>127</v>
      </c>
      <c r="G33" s="28" t="str">
        <f t="shared" ref="G33:G47" si="4">IF(J33&gt;0.38,"Anoxic","Oxic")</f>
        <v>Oxic</v>
      </c>
      <c r="H33" s="28" t="str">
        <f t="shared" ref="H33:H47" si="5">IF(K33&gt;0.7,"Euxinic","Non-euxinic")</f>
        <v>Non-euxinic</v>
      </c>
      <c r="I33" s="28" t="str">
        <f t="shared" ref="I33:I47" si="6">IF(L33&gt;100,"Euxinic","Non-euxinic")</f>
        <v>Non-euxinic</v>
      </c>
      <c r="J33" s="182">
        <v>0.29629629629629628</v>
      </c>
      <c r="K33" s="182">
        <v>0.5</v>
      </c>
      <c r="L33" s="183">
        <v>8</v>
      </c>
    </row>
    <row r="34" spans="1:13" s="173" customFormat="1" x14ac:dyDescent="0.3">
      <c r="A34" s="181" t="s">
        <v>238</v>
      </c>
      <c r="B34" s="181">
        <v>69.3</v>
      </c>
      <c r="C34" s="181" t="s">
        <v>221</v>
      </c>
      <c r="D34" s="182">
        <v>1.06</v>
      </c>
      <c r="E34" s="181"/>
      <c r="F34" s="181">
        <v>145</v>
      </c>
      <c r="G34" s="28" t="str">
        <f t="shared" si="4"/>
        <v>Oxic</v>
      </c>
      <c r="H34" s="28" t="str">
        <f t="shared" si="5"/>
        <v>Euxinic</v>
      </c>
      <c r="I34" s="28" t="str">
        <f t="shared" si="6"/>
        <v>Non-euxinic</v>
      </c>
      <c r="J34" s="182">
        <v>0.33333333333333337</v>
      </c>
      <c r="K34" s="182">
        <v>0.8</v>
      </c>
      <c r="L34" s="181">
        <v>12</v>
      </c>
    </row>
    <row r="35" spans="1:13" s="173" customFormat="1" x14ac:dyDescent="0.3">
      <c r="A35" s="181" t="s">
        <v>239</v>
      </c>
      <c r="B35" s="181">
        <v>63.3</v>
      </c>
      <c r="C35" s="181" t="s">
        <v>221</v>
      </c>
      <c r="D35" s="182">
        <v>1.57</v>
      </c>
      <c r="E35" s="181"/>
      <c r="F35" s="181">
        <v>188</v>
      </c>
      <c r="G35" s="28" t="str">
        <f t="shared" si="4"/>
        <v>Oxic</v>
      </c>
      <c r="H35" s="28" t="str">
        <f t="shared" si="5"/>
        <v>Non-euxinic</v>
      </c>
      <c r="I35" s="28" t="str">
        <f t="shared" si="6"/>
        <v>Non-euxinic</v>
      </c>
      <c r="J35" s="182">
        <v>0.30769230769230771</v>
      </c>
      <c r="K35" s="182">
        <v>0.7</v>
      </c>
      <c r="L35" s="181">
        <v>21</v>
      </c>
    </row>
    <row r="36" spans="1:13" s="173" customFormat="1" x14ac:dyDescent="0.3">
      <c r="A36" s="181" t="s">
        <v>240</v>
      </c>
      <c r="B36" s="181">
        <v>47.3</v>
      </c>
      <c r="C36" s="181" t="s">
        <v>221</v>
      </c>
      <c r="D36" s="182">
        <v>1.47</v>
      </c>
      <c r="E36" s="181"/>
      <c r="F36" s="181">
        <v>247</v>
      </c>
      <c r="G36" s="28" t="str">
        <f t="shared" si="4"/>
        <v>Oxic</v>
      </c>
      <c r="H36" s="28" t="str">
        <f t="shared" si="5"/>
        <v>Non-euxinic</v>
      </c>
      <c r="I36" s="28" t="str">
        <f t="shared" si="6"/>
        <v>Non-euxinic</v>
      </c>
      <c r="J36" s="182">
        <v>0.31578947368421051</v>
      </c>
      <c r="K36" s="182">
        <v>0.7</v>
      </c>
      <c r="L36" s="181">
        <v>20</v>
      </c>
    </row>
    <row r="37" spans="1:13" s="173" customFormat="1" x14ac:dyDescent="0.3">
      <c r="A37" s="181" t="s">
        <v>241</v>
      </c>
      <c r="B37" s="181">
        <v>39.299999999999997</v>
      </c>
      <c r="C37" s="181" t="s">
        <v>221</v>
      </c>
      <c r="D37" s="182">
        <v>1.63</v>
      </c>
      <c r="E37" s="181"/>
      <c r="F37" s="181">
        <v>255</v>
      </c>
      <c r="G37" s="28" t="str">
        <f t="shared" si="4"/>
        <v>Oxic</v>
      </c>
      <c r="H37" s="28" t="str">
        <f t="shared" si="5"/>
        <v>Euxinic</v>
      </c>
      <c r="I37" s="28" t="str">
        <f t="shared" si="6"/>
        <v>Non-euxinic</v>
      </c>
      <c r="J37" s="182">
        <v>0.24</v>
      </c>
      <c r="K37" s="182">
        <v>0.8</v>
      </c>
      <c r="L37" s="181">
        <v>28</v>
      </c>
    </row>
    <row r="38" spans="1:13" x14ac:dyDescent="0.3">
      <c r="A38" s="184" t="s">
        <v>242</v>
      </c>
      <c r="B38" s="184">
        <v>24.3</v>
      </c>
      <c r="C38" s="184" t="s">
        <v>221</v>
      </c>
      <c r="D38" s="185">
        <v>1.49</v>
      </c>
      <c r="E38" s="184"/>
      <c r="F38" s="184">
        <v>298</v>
      </c>
      <c r="G38" s="175" t="str">
        <f t="shared" si="4"/>
        <v>Anoxic</v>
      </c>
      <c r="H38" s="175" t="str">
        <f t="shared" si="5"/>
        <v>Euxinic</v>
      </c>
      <c r="I38" s="175" t="str">
        <f t="shared" si="6"/>
        <v>Non-euxinic</v>
      </c>
      <c r="J38" s="185">
        <v>0.55000000000000004</v>
      </c>
      <c r="K38" s="185">
        <v>0.8</v>
      </c>
      <c r="L38" s="184">
        <v>48</v>
      </c>
      <c r="M38" s="173"/>
    </row>
    <row r="39" spans="1:13" s="173" customFormat="1" x14ac:dyDescent="0.3">
      <c r="A39" s="181" t="s">
        <v>243</v>
      </c>
      <c r="B39" s="181">
        <v>14.8</v>
      </c>
      <c r="C39" s="181" t="s">
        <v>227</v>
      </c>
      <c r="D39" s="182">
        <v>1.73</v>
      </c>
      <c r="E39" s="181"/>
      <c r="F39" s="181">
        <v>496</v>
      </c>
      <c r="G39" s="28" t="str">
        <f t="shared" si="4"/>
        <v>Anoxic</v>
      </c>
      <c r="H39" s="28" t="str">
        <f t="shared" si="5"/>
        <v>Non-euxinic</v>
      </c>
      <c r="I39" s="28" t="str">
        <f t="shared" si="6"/>
        <v>Euxinic</v>
      </c>
      <c r="J39" s="182">
        <v>0.83333333333333326</v>
      </c>
      <c r="K39" s="182">
        <v>0</v>
      </c>
      <c r="L39" s="181">
        <v>164</v>
      </c>
    </row>
    <row r="40" spans="1:13" x14ac:dyDescent="0.3">
      <c r="A40" s="184" t="s">
        <v>244</v>
      </c>
      <c r="B40" s="184">
        <v>13.8</v>
      </c>
      <c r="C40" s="184" t="s">
        <v>227</v>
      </c>
      <c r="D40" s="185">
        <v>0.87</v>
      </c>
      <c r="E40" s="184"/>
      <c r="F40" s="184">
        <v>1005</v>
      </c>
      <c r="G40" s="175" t="str">
        <f t="shared" si="4"/>
        <v>Anoxic</v>
      </c>
      <c r="H40" s="175" t="str">
        <f t="shared" si="5"/>
        <v>Euxinic</v>
      </c>
      <c r="I40" s="175" t="str">
        <f t="shared" si="6"/>
        <v>Euxinic</v>
      </c>
      <c r="J40" s="185">
        <v>0.73333333333333339</v>
      </c>
      <c r="K40" s="185">
        <v>1</v>
      </c>
      <c r="L40" s="184">
        <v>115</v>
      </c>
      <c r="M40" s="173"/>
    </row>
    <row r="41" spans="1:13" s="173" customFormat="1" x14ac:dyDescent="0.3">
      <c r="A41" s="181" t="s">
        <v>245</v>
      </c>
      <c r="B41" s="181">
        <v>10.8</v>
      </c>
      <c r="C41" s="181" t="s">
        <v>227</v>
      </c>
      <c r="D41" s="182">
        <v>1.32</v>
      </c>
      <c r="E41" s="181"/>
      <c r="F41" s="181">
        <v>559</v>
      </c>
      <c r="G41" s="28" t="str">
        <f t="shared" si="4"/>
        <v>Anoxic</v>
      </c>
      <c r="H41" s="28" t="str">
        <f t="shared" si="5"/>
        <v>Non-euxinic</v>
      </c>
      <c r="I41" s="28" t="str">
        <f t="shared" si="6"/>
        <v>Euxinic</v>
      </c>
      <c r="J41" s="182">
        <v>0.81818181818181823</v>
      </c>
      <c r="K41" s="182">
        <v>0.6</v>
      </c>
      <c r="L41" s="181">
        <v>118</v>
      </c>
    </row>
    <row r="42" spans="1:13" s="173" customFormat="1" x14ac:dyDescent="0.3">
      <c r="A42" s="181" t="s">
        <v>246</v>
      </c>
      <c r="B42" s="181">
        <v>9.3000000000000007</v>
      </c>
      <c r="C42" s="181" t="s">
        <v>227</v>
      </c>
      <c r="D42" s="182">
        <v>0.87</v>
      </c>
      <c r="E42" s="181"/>
      <c r="F42" s="181">
        <v>375</v>
      </c>
      <c r="G42" s="28" t="str">
        <f t="shared" si="4"/>
        <v>Anoxic</v>
      </c>
      <c r="H42" s="28" t="str">
        <f t="shared" si="5"/>
        <v>Non-euxinic</v>
      </c>
      <c r="I42" s="28" t="str">
        <f t="shared" si="6"/>
        <v>Non-euxinic</v>
      </c>
      <c r="J42" s="182">
        <v>0.93181818181818166</v>
      </c>
      <c r="K42" s="182">
        <v>0.6</v>
      </c>
      <c r="L42" s="181">
        <v>88</v>
      </c>
    </row>
    <row r="43" spans="1:13" s="173" customFormat="1" x14ac:dyDescent="0.3">
      <c r="A43" s="181" t="s">
        <v>247</v>
      </c>
      <c r="B43" s="181">
        <v>8.3000000000000007</v>
      </c>
      <c r="C43" s="181" t="s">
        <v>227</v>
      </c>
      <c r="D43" s="182">
        <v>-0.67</v>
      </c>
      <c r="E43" s="181"/>
      <c r="F43" s="181">
        <v>4819</v>
      </c>
      <c r="G43" s="28" t="str">
        <f t="shared" si="4"/>
        <v>Oxic</v>
      </c>
      <c r="H43" s="28" t="str">
        <f t="shared" si="5"/>
        <v>Non-euxinic</v>
      </c>
      <c r="I43" s="28" t="str">
        <f t="shared" si="6"/>
        <v>Euxinic</v>
      </c>
      <c r="J43" s="182">
        <v>0.33333333333333337</v>
      </c>
      <c r="K43" s="182">
        <v>0.4</v>
      </c>
      <c r="L43" s="181">
        <v>194</v>
      </c>
    </row>
    <row r="44" spans="1:13" s="173" customFormat="1" x14ac:dyDescent="0.3">
      <c r="A44" s="181" t="s">
        <v>248</v>
      </c>
      <c r="B44" s="181">
        <v>5.8</v>
      </c>
      <c r="C44" s="181" t="s">
        <v>227</v>
      </c>
      <c r="D44" s="182">
        <v>1.97</v>
      </c>
      <c r="E44" s="181"/>
      <c r="F44" s="181">
        <v>764</v>
      </c>
      <c r="G44" s="28" t="str">
        <f t="shared" si="4"/>
        <v>Anoxic</v>
      </c>
      <c r="H44" s="28" t="str">
        <f t="shared" si="5"/>
        <v>Non-euxinic</v>
      </c>
      <c r="I44" s="28" t="str">
        <f t="shared" si="6"/>
        <v>Euxinic</v>
      </c>
      <c r="J44" s="182">
        <v>0.83333333333333337</v>
      </c>
      <c r="K44" s="182">
        <v>0.3</v>
      </c>
      <c r="L44" s="181">
        <v>249</v>
      </c>
    </row>
    <row r="45" spans="1:13" x14ac:dyDescent="0.3">
      <c r="A45" s="184" t="s">
        <v>249</v>
      </c>
      <c r="B45" s="184">
        <v>5.3</v>
      </c>
      <c r="C45" s="184" t="s">
        <v>227</v>
      </c>
      <c r="D45" s="185">
        <v>1.18</v>
      </c>
      <c r="E45" s="184"/>
      <c r="F45" s="184">
        <v>838</v>
      </c>
      <c r="G45" s="175" t="str">
        <f t="shared" si="4"/>
        <v>Anoxic</v>
      </c>
      <c r="H45" s="175" t="str">
        <f t="shared" si="5"/>
        <v>Euxinic</v>
      </c>
      <c r="I45" s="175" t="str">
        <f t="shared" si="6"/>
        <v>Euxinic</v>
      </c>
      <c r="J45" s="185">
        <v>0.5</v>
      </c>
      <c r="K45" s="185">
        <v>1</v>
      </c>
      <c r="L45" s="184">
        <v>164</v>
      </c>
      <c r="M45" s="173"/>
    </row>
    <row r="46" spans="1:13" s="173" customFormat="1" x14ac:dyDescent="0.3">
      <c r="A46" s="181" t="s">
        <v>250</v>
      </c>
      <c r="B46" s="181">
        <v>4.8</v>
      </c>
      <c r="C46" s="181" t="s">
        <v>227</v>
      </c>
      <c r="D46" s="182">
        <v>-0.29000000000000004</v>
      </c>
      <c r="E46" s="181"/>
      <c r="F46" s="181">
        <v>5002</v>
      </c>
      <c r="G46" s="28" t="str">
        <f t="shared" si="4"/>
        <v>Oxic</v>
      </c>
      <c r="H46" s="28" t="str">
        <f t="shared" si="5"/>
        <v>Euxinic</v>
      </c>
      <c r="I46" s="28" t="str">
        <f t="shared" si="6"/>
        <v>Non-euxinic</v>
      </c>
      <c r="J46" s="182">
        <v>0.33333333333333337</v>
      </c>
      <c r="K46" s="182">
        <v>1</v>
      </c>
      <c r="L46" s="181">
        <v>45</v>
      </c>
    </row>
    <row r="47" spans="1:13" x14ac:dyDescent="0.3">
      <c r="A47" s="184" t="s">
        <v>251</v>
      </c>
      <c r="B47" s="184">
        <v>4.3</v>
      </c>
      <c r="C47" s="184" t="s">
        <v>227</v>
      </c>
      <c r="D47" s="185">
        <v>1.1599999999999999</v>
      </c>
      <c r="E47" s="184"/>
      <c r="F47" s="184">
        <v>228</v>
      </c>
      <c r="G47" s="175" t="str">
        <f t="shared" si="4"/>
        <v>Anoxic</v>
      </c>
      <c r="H47" s="175" t="str">
        <f t="shared" si="5"/>
        <v>Euxinic</v>
      </c>
      <c r="I47" s="175" t="str">
        <f t="shared" si="6"/>
        <v>Euxinic</v>
      </c>
      <c r="J47" s="185">
        <v>0.5</v>
      </c>
      <c r="K47" s="185">
        <v>1</v>
      </c>
      <c r="L47" s="184">
        <v>157</v>
      </c>
      <c r="M47" s="17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43FA7-7FD5-40D7-BC9D-8C2296B41907}">
  <sheetPr>
    <tabColor rgb="FF00A78E"/>
  </sheetPr>
  <dimension ref="A1:P20"/>
  <sheetViews>
    <sheetView zoomScaleNormal="100" workbookViewId="0">
      <selection activeCell="H39" sqref="H39"/>
    </sheetView>
  </sheetViews>
  <sheetFormatPr defaultRowHeight="13.2" x14ac:dyDescent="0.25"/>
  <cols>
    <col min="1" max="1" width="9.6640625" style="101" customWidth="1"/>
    <col min="2" max="2" width="9" style="101" bestFit="1" customWidth="1"/>
    <col min="3" max="3" width="6.5546875" style="101" bestFit="1" customWidth="1"/>
    <col min="4" max="4" width="14.44140625" style="101" bestFit="1" customWidth="1"/>
    <col min="5" max="5" width="14.33203125" style="101" bestFit="1" customWidth="1"/>
    <col min="6" max="6" width="8.109375" style="101" bestFit="1" customWidth="1"/>
    <col min="7" max="7" width="9.6640625" style="101" bestFit="1" customWidth="1"/>
    <col min="8" max="8" width="10.5546875" style="101" bestFit="1" customWidth="1"/>
    <col min="9" max="9" width="8.5546875" style="101" bestFit="1" customWidth="1"/>
    <col min="10" max="10" width="9.44140625" style="101" bestFit="1" customWidth="1"/>
    <col min="11" max="11" width="6.21875" style="101" bestFit="1" customWidth="1"/>
    <col min="12" max="12" width="6.21875" style="101" customWidth="1"/>
    <col min="13" max="13" width="6.109375" style="101" bestFit="1" customWidth="1"/>
    <col min="14" max="14" width="5.6640625" style="101" bestFit="1" customWidth="1"/>
    <col min="15" max="15" width="6.21875" style="101" bestFit="1" customWidth="1"/>
    <col min="16" max="16" width="6.109375" style="101" bestFit="1" customWidth="1"/>
    <col min="17" max="16384" width="8.88671875" style="101"/>
  </cols>
  <sheetData>
    <row r="1" spans="1:16" s="133" customFormat="1" ht="16.8" x14ac:dyDescent="0.35">
      <c r="A1" s="133" t="s">
        <v>120</v>
      </c>
      <c r="B1" s="133" t="s">
        <v>333</v>
      </c>
      <c r="C1" s="133" t="s">
        <v>6</v>
      </c>
      <c r="D1" s="133" t="s">
        <v>464</v>
      </c>
      <c r="E1" s="133" t="s">
        <v>464</v>
      </c>
      <c r="F1" s="133" t="s">
        <v>464</v>
      </c>
      <c r="G1" s="133" t="s">
        <v>464</v>
      </c>
      <c r="H1" s="133" t="s">
        <v>464</v>
      </c>
      <c r="I1" s="133" t="s">
        <v>317</v>
      </c>
      <c r="J1" s="133" t="s">
        <v>426</v>
      </c>
      <c r="K1" s="133" t="s">
        <v>114</v>
      </c>
      <c r="L1" s="133" t="s">
        <v>186</v>
      </c>
      <c r="M1" s="133" t="s">
        <v>7</v>
      </c>
      <c r="N1" s="133" t="s">
        <v>111</v>
      </c>
      <c r="O1" s="133" t="s">
        <v>5</v>
      </c>
      <c r="P1" s="133" t="s">
        <v>110</v>
      </c>
    </row>
    <row r="2" spans="1:16" s="133" customFormat="1" ht="15.6" x14ac:dyDescent="0.35">
      <c r="B2" s="133" t="s">
        <v>354</v>
      </c>
      <c r="C2" s="133" t="s">
        <v>11</v>
      </c>
      <c r="D2" s="133" t="s">
        <v>543</v>
      </c>
      <c r="E2" s="133" t="s">
        <v>555</v>
      </c>
      <c r="F2" s="133" t="s">
        <v>549</v>
      </c>
      <c r="G2" s="133" t="s">
        <v>538</v>
      </c>
      <c r="H2" s="133" t="s">
        <v>542</v>
      </c>
      <c r="K2" s="133" t="s">
        <v>116</v>
      </c>
      <c r="M2" s="133" t="s">
        <v>11</v>
      </c>
      <c r="N2" s="133" t="s">
        <v>312</v>
      </c>
      <c r="O2" s="133" t="s">
        <v>116</v>
      </c>
      <c r="P2" s="133" t="s">
        <v>11</v>
      </c>
    </row>
    <row r="3" spans="1:16" x14ac:dyDescent="0.25">
      <c r="A3" s="130" t="s">
        <v>293</v>
      </c>
      <c r="B3" s="166"/>
      <c r="C3" s="167"/>
      <c r="D3" s="167"/>
      <c r="E3" s="167"/>
      <c r="F3" s="167"/>
      <c r="G3" s="167"/>
      <c r="H3" s="167"/>
      <c r="I3" s="167"/>
      <c r="J3" s="167"/>
      <c r="K3" s="166"/>
      <c r="L3" s="166"/>
      <c r="M3" s="167"/>
      <c r="N3" s="167"/>
      <c r="O3" s="167"/>
      <c r="P3" s="167"/>
    </row>
    <row r="4" spans="1:16" x14ac:dyDescent="0.25">
      <c r="A4" s="101">
        <v>135.01</v>
      </c>
      <c r="B4" s="101">
        <v>0.81</v>
      </c>
      <c r="C4" s="86">
        <v>694.87488847320719</v>
      </c>
      <c r="D4" s="85" t="str">
        <f>IF(I4&gt;=0.38,"Anoxic","Oxic")</f>
        <v>Anoxic</v>
      </c>
      <c r="E4" s="85" t="str">
        <f>IF(J4&gt;=0.7,"Euxinic","Non-euxinic")</f>
        <v>Euxinic</v>
      </c>
      <c r="F4" s="85" t="str">
        <f t="shared" ref="F4:F9" si="0">IF(K4&gt;1,"Anoxic","Non-anoxic")</f>
        <v>Anoxic</v>
      </c>
      <c r="G4" s="85" t="str">
        <f>IF(L4&lt;4,"Euxinic","Non-euxinic")</f>
        <v>Euxinic</v>
      </c>
      <c r="H4" s="85" t="str">
        <f>IF(M4&gt;=100,"Euxinic","Non-euxinic")</f>
        <v>Non-euxinic</v>
      </c>
      <c r="I4" s="85">
        <v>0.57497971868588915</v>
      </c>
      <c r="J4" s="85">
        <v>0.88649099069098558</v>
      </c>
      <c r="K4" s="101">
        <v>4.3</v>
      </c>
      <c r="L4" s="74">
        <f>N4/M4</f>
        <v>0.62170869939419526</v>
      </c>
      <c r="M4" s="86">
        <v>89.22726540450536</v>
      </c>
      <c r="N4" s="86">
        <v>55.473367125135702</v>
      </c>
      <c r="O4" s="85">
        <v>5.3505109340847117</v>
      </c>
      <c r="P4" s="86">
        <v>12.634498777144923</v>
      </c>
    </row>
    <row r="5" spans="1:16" x14ac:dyDescent="0.25">
      <c r="A5" s="101">
        <v>135.15</v>
      </c>
      <c r="B5" s="101">
        <v>0.66</v>
      </c>
      <c r="C5" s="86">
        <v>546.62593723213206</v>
      </c>
      <c r="D5" s="85" t="str">
        <f t="shared" ref="D5:D20" si="1">IF(I5&gt;=0.38,"Anoxic","Oxic")</f>
        <v>Anoxic</v>
      </c>
      <c r="E5" s="85" t="str">
        <f t="shared" ref="E5:E20" si="2">IF(J5&gt;=0.7,"Euxinic","Non-euxinic")</f>
        <v>Euxinic</v>
      </c>
      <c r="F5" s="85" t="str">
        <f t="shared" si="0"/>
        <v>Anoxic</v>
      </c>
      <c r="G5" s="85" t="str">
        <f t="shared" ref="G5:G20" si="3">IF(L5&lt;4,"Euxinic","Non-euxinic")</f>
        <v>Euxinic</v>
      </c>
      <c r="H5" s="85" t="str">
        <f t="shared" ref="H5:H20" si="4">IF(M5&gt;=100,"Euxinic","Non-euxinic")</f>
        <v>Non-euxinic</v>
      </c>
      <c r="I5" s="85">
        <v>0.63935153994403615</v>
      </c>
      <c r="J5" s="85">
        <v>0.8926490691817407</v>
      </c>
      <c r="K5" s="101">
        <v>4.5999999999999996</v>
      </c>
      <c r="L5" s="74">
        <f t="shared" ref="L5:L9" si="5">N5/M5</f>
        <v>0.73194181869888142</v>
      </c>
      <c r="M5" s="86">
        <v>45.135991820282044</v>
      </c>
      <c r="N5" s="86">
        <v>33.036919941715077</v>
      </c>
      <c r="O5" s="85">
        <v>4.6471131287272733</v>
      </c>
      <c r="P5" s="86">
        <v>12.384451385846834</v>
      </c>
    </row>
    <row r="6" spans="1:16" x14ac:dyDescent="0.25">
      <c r="A6" s="101">
        <v>135.49</v>
      </c>
      <c r="B6" s="101">
        <v>0.59</v>
      </c>
      <c r="C6" s="86">
        <v>601.25000504870184</v>
      </c>
      <c r="D6" s="85" t="str">
        <f t="shared" si="1"/>
        <v>Anoxic</v>
      </c>
      <c r="E6" s="85" t="str">
        <f t="shared" si="2"/>
        <v>Euxinic</v>
      </c>
      <c r="F6" s="85" t="str">
        <f t="shared" si="0"/>
        <v>Anoxic</v>
      </c>
      <c r="G6" s="85" t="str">
        <f t="shared" si="3"/>
        <v>Euxinic</v>
      </c>
      <c r="H6" s="85" t="str">
        <f t="shared" si="4"/>
        <v>Non-euxinic</v>
      </c>
      <c r="I6" s="85">
        <v>0.41764745163496597</v>
      </c>
      <c r="J6" s="85">
        <v>0.84571723434302271</v>
      </c>
      <c r="K6" s="101">
        <v>8.1999999999999993</v>
      </c>
      <c r="L6" s="85">
        <f t="shared" si="5"/>
        <v>2.2720800560517604</v>
      </c>
      <c r="M6" s="86">
        <v>34.849921226786748</v>
      </c>
      <c r="N6" s="86">
        <v>79.181810974357077</v>
      </c>
      <c r="O6" s="85">
        <v>6.4688078642029208</v>
      </c>
      <c r="P6" s="86">
        <v>12.482923192003176</v>
      </c>
    </row>
    <row r="7" spans="1:16" x14ac:dyDescent="0.25">
      <c r="A7" s="101">
        <v>135.56</v>
      </c>
      <c r="B7" s="101">
        <v>0.62</v>
      </c>
      <c r="C7" s="86">
        <v>336.58808000424875</v>
      </c>
      <c r="D7" s="85" t="str">
        <f t="shared" si="1"/>
        <v>Anoxic</v>
      </c>
      <c r="E7" s="85" t="str">
        <f t="shared" si="2"/>
        <v>Euxinic</v>
      </c>
      <c r="F7" s="85" t="str">
        <f t="shared" si="0"/>
        <v>Anoxic</v>
      </c>
      <c r="G7" s="85" t="str">
        <f t="shared" si="3"/>
        <v>Euxinic</v>
      </c>
      <c r="H7" s="85" t="str">
        <f t="shared" si="4"/>
        <v>Non-euxinic</v>
      </c>
      <c r="I7" s="85">
        <v>0.45005744957615157</v>
      </c>
      <c r="J7" s="85">
        <v>0.85159307402466611</v>
      </c>
      <c r="K7" s="101">
        <v>6.8</v>
      </c>
      <c r="L7" s="85">
        <f t="shared" si="5"/>
        <v>2.2592413003944523</v>
      </c>
      <c r="M7" s="86">
        <v>25.19895122444656</v>
      </c>
      <c r="N7" s="86">
        <v>56.930511332895023</v>
      </c>
      <c r="O7" s="85">
        <v>6.1885633804720079</v>
      </c>
      <c r="P7" s="86">
        <v>14.347774454474193</v>
      </c>
    </row>
    <row r="8" spans="1:16" x14ac:dyDescent="0.25">
      <c r="A8" s="101">
        <v>137.31</v>
      </c>
      <c r="B8" s="101">
        <v>0.42</v>
      </c>
      <c r="C8" s="86">
        <v>315.59465781714624</v>
      </c>
      <c r="D8" s="85" t="str">
        <f t="shared" si="1"/>
        <v>Anoxic</v>
      </c>
      <c r="E8" s="85" t="str">
        <f t="shared" si="2"/>
        <v>Euxinic</v>
      </c>
      <c r="F8" s="85" t="str">
        <f t="shared" si="0"/>
        <v>Anoxic</v>
      </c>
      <c r="G8" s="85" t="str">
        <f t="shared" si="3"/>
        <v>Euxinic</v>
      </c>
      <c r="H8" s="85" t="str">
        <f t="shared" si="4"/>
        <v>Non-euxinic</v>
      </c>
      <c r="I8" s="85">
        <v>0.53807123859317163</v>
      </c>
      <c r="J8" s="85">
        <v>0.87167226900709938</v>
      </c>
      <c r="K8" s="101">
        <v>6.8</v>
      </c>
      <c r="L8" s="85">
        <f t="shared" si="5"/>
        <v>3.253891662252415</v>
      </c>
      <c r="M8" s="86">
        <v>17.100034795369758</v>
      </c>
      <c r="N8" s="86">
        <v>55.641660644879842</v>
      </c>
      <c r="O8" s="85">
        <v>5.6708237008080769</v>
      </c>
      <c r="P8" s="86">
        <v>13.857501448185424</v>
      </c>
    </row>
    <row r="9" spans="1:16" x14ac:dyDescent="0.25">
      <c r="A9" s="101">
        <v>137.35</v>
      </c>
      <c r="B9" s="101">
        <v>0.63</v>
      </c>
      <c r="C9" s="86">
        <v>219.10976358484643</v>
      </c>
      <c r="D9" s="85" t="str">
        <f t="shared" si="1"/>
        <v>Anoxic</v>
      </c>
      <c r="E9" s="85" t="str">
        <f t="shared" si="2"/>
        <v>Euxinic</v>
      </c>
      <c r="F9" s="85" t="str">
        <f t="shared" si="0"/>
        <v>Anoxic</v>
      </c>
      <c r="G9" s="85" t="str">
        <f t="shared" si="3"/>
        <v>Euxinic</v>
      </c>
      <c r="H9" s="85" t="str">
        <f t="shared" si="4"/>
        <v>Non-euxinic</v>
      </c>
      <c r="I9" s="85">
        <v>0.54312141475590481</v>
      </c>
      <c r="J9" s="85">
        <v>0.86389361650595098</v>
      </c>
      <c r="K9" s="101">
        <v>4.5</v>
      </c>
      <c r="L9" s="85">
        <f t="shared" si="5"/>
        <v>1.5553629970140499</v>
      </c>
      <c r="M9" s="86">
        <v>14.10948419613247</v>
      </c>
      <c r="N9" s="86">
        <v>21.945369625618973</v>
      </c>
      <c r="O9" s="85">
        <v>5.3212394828382434</v>
      </c>
      <c r="P9" s="86">
        <v>12.717600309215374</v>
      </c>
    </row>
    <row r="10" spans="1:16" x14ac:dyDescent="0.25">
      <c r="A10" s="130" t="s">
        <v>294</v>
      </c>
      <c r="B10" s="166"/>
      <c r="C10" s="168"/>
      <c r="D10" s="167"/>
      <c r="E10" s="167"/>
      <c r="F10" s="167"/>
      <c r="G10" s="167"/>
      <c r="H10" s="167"/>
      <c r="I10" s="167"/>
      <c r="J10" s="167"/>
      <c r="K10" s="166"/>
      <c r="L10" s="167"/>
      <c r="M10" s="168"/>
      <c r="N10" s="168"/>
      <c r="O10" s="167"/>
      <c r="P10" s="168"/>
    </row>
    <row r="11" spans="1:16" x14ac:dyDescent="0.25">
      <c r="A11" s="101">
        <v>217.55</v>
      </c>
      <c r="B11" s="101">
        <v>0.71</v>
      </c>
      <c r="C11" s="86">
        <v>347.17833650667001</v>
      </c>
      <c r="D11" s="85" t="str">
        <f t="shared" si="1"/>
        <v>Anoxic</v>
      </c>
      <c r="E11" s="85" t="str">
        <f t="shared" si="2"/>
        <v>Euxinic</v>
      </c>
      <c r="F11" s="85" t="str">
        <f t="shared" ref="F11:F20" si="6">IF(K11&gt;1,"Anoxic","Non-anoxic")</f>
        <v>Anoxic</v>
      </c>
      <c r="G11" s="85" t="str">
        <f t="shared" si="3"/>
        <v>Euxinic</v>
      </c>
      <c r="H11" s="85" t="str">
        <f t="shared" si="4"/>
        <v>Non-euxinic</v>
      </c>
      <c r="I11" s="85">
        <v>0.46823157526176384</v>
      </c>
      <c r="J11" s="85">
        <v>0.78982169958599846</v>
      </c>
      <c r="K11" s="85">
        <v>4</v>
      </c>
      <c r="L11" s="74">
        <f>N11/M11</f>
        <v>0.65802799252513855</v>
      </c>
      <c r="M11" s="86">
        <v>33.248150865993843</v>
      </c>
      <c r="N11" s="86">
        <v>21.878213969522875</v>
      </c>
      <c r="O11" s="85">
        <v>4.4681590169005867</v>
      </c>
      <c r="P11" s="86">
        <v>15.687808248050517</v>
      </c>
    </row>
    <row r="12" spans="1:16" x14ac:dyDescent="0.25">
      <c r="A12" s="101">
        <v>217.69</v>
      </c>
      <c r="B12" s="101">
        <v>0.57999999999999996</v>
      </c>
      <c r="C12" s="86">
        <v>453.80962537680369</v>
      </c>
      <c r="D12" s="85" t="str">
        <f t="shared" si="1"/>
        <v>Anoxic</v>
      </c>
      <c r="E12" s="85" t="str">
        <f t="shared" si="2"/>
        <v>Euxinic</v>
      </c>
      <c r="F12" s="85" t="str">
        <f t="shared" si="6"/>
        <v>Anoxic</v>
      </c>
      <c r="G12" s="85" t="str">
        <f t="shared" si="3"/>
        <v>Euxinic</v>
      </c>
      <c r="H12" s="85" t="str">
        <f t="shared" si="4"/>
        <v>Non-euxinic</v>
      </c>
      <c r="I12" s="85">
        <v>0.4599417335674062</v>
      </c>
      <c r="J12" s="85">
        <v>0.82607537614296156</v>
      </c>
      <c r="K12" s="101">
        <v>5.6</v>
      </c>
      <c r="L12" s="85">
        <f t="shared" ref="L12:L20" si="7">N12/M12</f>
        <v>0.99565727476583199</v>
      </c>
      <c r="M12" s="86">
        <v>35.252328128350555</v>
      </c>
      <c r="N12" s="86">
        <v>35.099236953424395</v>
      </c>
      <c r="O12" s="85">
        <v>5.185290318185011</v>
      </c>
      <c r="P12" s="86">
        <v>15.722368788132588</v>
      </c>
    </row>
    <row r="13" spans="1:16" x14ac:dyDescent="0.25">
      <c r="A13" s="101">
        <v>219.42</v>
      </c>
      <c r="B13" s="101">
        <v>1.0900000000000001</v>
      </c>
      <c r="C13" s="86">
        <v>552.99667346694616</v>
      </c>
      <c r="D13" s="85" t="str">
        <f t="shared" si="1"/>
        <v>Anoxic</v>
      </c>
      <c r="E13" s="85" t="str">
        <f t="shared" si="2"/>
        <v>Euxinic</v>
      </c>
      <c r="F13" s="85" t="str">
        <f t="shared" si="6"/>
        <v>Anoxic</v>
      </c>
      <c r="G13" s="85" t="str">
        <f t="shared" si="3"/>
        <v>Euxinic</v>
      </c>
      <c r="H13" s="85" t="str">
        <f t="shared" si="4"/>
        <v>Non-euxinic</v>
      </c>
      <c r="I13" s="85">
        <v>0.46619850325862078</v>
      </c>
      <c r="J13" s="85">
        <v>0.8140189556285119</v>
      </c>
      <c r="K13" s="101">
        <v>4.3</v>
      </c>
      <c r="L13" s="74">
        <f t="shared" si="7"/>
        <v>0.50204706799721965</v>
      </c>
      <c r="M13" s="86">
        <v>69.926617263904447</v>
      </c>
      <c r="N13" s="86">
        <v>35.106453172306992</v>
      </c>
      <c r="O13" s="85">
        <v>4.2345374191402119</v>
      </c>
      <c r="P13" s="86">
        <v>13.611787154322965</v>
      </c>
    </row>
    <row r="14" spans="1:16" x14ac:dyDescent="0.25">
      <c r="A14" s="101">
        <v>219.58</v>
      </c>
      <c r="B14" s="101">
        <v>0.92</v>
      </c>
      <c r="C14" s="86">
        <v>1174.9213322510464</v>
      </c>
      <c r="D14" s="85" t="str">
        <f t="shared" si="1"/>
        <v>Anoxic</v>
      </c>
      <c r="E14" s="85" t="str">
        <f t="shared" si="2"/>
        <v>Euxinic</v>
      </c>
      <c r="F14" s="85" t="str">
        <f t="shared" si="6"/>
        <v>Anoxic</v>
      </c>
      <c r="G14" s="85" t="str">
        <f t="shared" si="3"/>
        <v>Euxinic</v>
      </c>
      <c r="H14" s="85" t="str">
        <f t="shared" si="4"/>
        <v>Euxinic</v>
      </c>
      <c r="I14" s="85">
        <v>0.41246734289673692</v>
      </c>
      <c r="J14" s="85">
        <v>0.846044211776112</v>
      </c>
      <c r="K14" s="101">
        <v>7.7</v>
      </c>
      <c r="L14" s="74">
        <f t="shared" si="7"/>
        <v>0.6931849428300948</v>
      </c>
      <c r="M14" s="86">
        <v>102.03451858193257</v>
      </c>
      <c r="N14" s="86">
        <v>70.728791929913172</v>
      </c>
      <c r="O14" s="85">
        <v>5.2615798323946379</v>
      </c>
      <c r="P14" s="86">
        <v>16.26647248771625</v>
      </c>
    </row>
    <row r="15" spans="1:16" x14ac:dyDescent="0.25">
      <c r="A15" s="101">
        <v>219.74</v>
      </c>
      <c r="B15" s="101">
        <v>1.24</v>
      </c>
      <c r="C15" s="86">
        <v>1086.6589167908494</v>
      </c>
      <c r="D15" s="85" t="str">
        <f t="shared" si="1"/>
        <v>Anoxic</v>
      </c>
      <c r="E15" s="85" t="str">
        <f t="shared" si="2"/>
        <v>Euxinic</v>
      </c>
      <c r="F15" s="85" t="str">
        <f t="shared" si="6"/>
        <v>Anoxic</v>
      </c>
      <c r="G15" s="85" t="str">
        <f t="shared" si="3"/>
        <v>Euxinic</v>
      </c>
      <c r="H15" s="85" t="str">
        <f t="shared" si="4"/>
        <v>Euxinic</v>
      </c>
      <c r="I15" s="85">
        <v>0.51071312182115991</v>
      </c>
      <c r="J15" s="85">
        <v>0.86844003501740408</v>
      </c>
      <c r="K15" s="101">
        <v>6.8</v>
      </c>
      <c r="L15" s="74">
        <f t="shared" si="7"/>
        <v>0.28656745805582623</v>
      </c>
      <c r="M15" s="86">
        <v>204.92020906172181</v>
      </c>
      <c r="N15" s="86">
        <v>58.723463415086108</v>
      </c>
      <c r="O15" s="85">
        <v>5.3117158624207343</v>
      </c>
      <c r="P15" s="86">
        <v>16.568686686959712</v>
      </c>
    </row>
    <row r="16" spans="1:16" x14ac:dyDescent="0.25">
      <c r="A16" s="101">
        <v>219.95</v>
      </c>
      <c r="B16" s="101">
        <v>1.28</v>
      </c>
      <c r="C16" s="86">
        <v>795.19435411758786</v>
      </c>
      <c r="D16" s="85" t="str">
        <f t="shared" si="1"/>
        <v>Anoxic</v>
      </c>
      <c r="E16" s="85" t="str">
        <f t="shared" si="2"/>
        <v>Euxinic</v>
      </c>
      <c r="F16" s="85" t="str">
        <f t="shared" si="6"/>
        <v>Anoxic</v>
      </c>
      <c r="G16" s="85" t="str">
        <f t="shared" si="3"/>
        <v>Euxinic</v>
      </c>
      <c r="H16" s="85" t="str">
        <f t="shared" si="4"/>
        <v>Euxinic</v>
      </c>
      <c r="I16" s="85">
        <v>0.53534146113807579</v>
      </c>
      <c r="J16" s="85">
        <v>0.8856552390501603</v>
      </c>
      <c r="K16" s="101">
        <v>6.1</v>
      </c>
      <c r="L16" s="74">
        <f t="shared" si="7"/>
        <v>0.21395044880624281</v>
      </c>
      <c r="M16" s="86">
        <v>226.88610932840842</v>
      </c>
      <c r="N16" s="86">
        <v>48.542384918715257</v>
      </c>
      <c r="O16" s="85">
        <v>5.6730919029950533</v>
      </c>
      <c r="P16" s="86">
        <v>17.077245087981296</v>
      </c>
    </row>
    <row r="17" spans="1:16" x14ac:dyDescent="0.25">
      <c r="A17" s="101">
        <v>220.87</v>
      </c>
      <c r="B17" s="74">
        <v>1</v>
      </c>
      <c r="C17" s="86">
        <v>405.45973325740107</v>
      </c>
      <c r="D17" s="85" t="str">
        <f t="shared" si="1"/>
        <v>Anoxic</v>
      </c>
      <c r="E17" s="85" t="str">
        <f t="shared" si="2"/>
        <v>Euxinic</v>
      </c>
      <c r="F17" s="85" t="str">
        <f t="shared" si="6"/>
        <v>Anoxic</v>
      </c>
      <c r="G17" s="85" t="str">
        <f t="shared" si="3"/>
        <v>Euxinic</v>
      </c>
      <c r="H17" s="85" t="str">
        <f t="shared" si="4"/>
        <v>Non-euxinic</v>
      </c>
      <c r="I17" s="85">
        <v>0.45374847738791102</v>
      </c>
      <c r="J17" s="85">
        <v>0.83168572780628269</v>
      </c>
      <c r="K17" s="101">
        <v>4.5999999999999996</v>
      </c>
      <c r="L17" s="74">
        <f t="shared" si="7"/>
        <v>0.66948571943940482</v>
      </c>
      <c r="M17" s="86">
        <v>50.348606106043491</v>
      </c>
      <c r="N17" s="86">
        <v>33.70767278167574</v>
      </c>
      <c r="O17" s="85">
        <v>4.3666794855809838</v>
      </c>
      <c r="P17" s="86">
        <v>12.968557820734745</v>
      </c>
    </row>
    <row r="18" spans="1:16" x14ac:dyDescent="0.25">
      <c r="A18" s="101">
        <v>220.96</v>
      </c>
      <c r="B18" s="101">
        <v>0.87</v>
      </c>
      <c r="C18" s="86">
        <v>755.83512399289202</v>
      </c>
      <c r="D18" s="85" t="str">
        <f t="shared" si="1"/>
        <v>Anoxic</v>
      </c>
      <c r="E18" s="85" t="str">
        <f t="shared" si="2"/>
        <v>Euxinic</v>
      </c>
      <c r="F18" s="85" t="str">
        <f t="shared" si="6"/>
        <v>Anoxic</v>
      </c>
      <c r="G18" s="85" t="str">
        <f t="shared" si="3"/>
        <v>Euxinic</v>
      </c>
      <c r="H18" s="85" t="str">
        <f t="shared" si="4"/>
        <v>Non-euxinic</v>
      </c>
      <c r="I18" s="85">
        <v>0.51811446526196492</v>
      </c>
      <c r="J18" s="85">
        <v>0.87256744478549386</v>
      </c>
      <c r="K18" s="101">
        <v>6.3</v>
      </c>
      <c r="L18" s="74">
        <f t="shared" si="7"/>
        <v>0.61309963275454404</v>
      </c>
      <c r="M18" s="86">
        <v>97.567094118169422</v>
      </c>
      <c r="N18" s="86">
        <v>59.818349572777706</v>
      </c>
      <c r="O18" s="85">
        <v>5.055536648966771</v>
      </c>
      <c r="P18" s="86">
        <v>13.108921690722616</v>
      </c>
    </row>
    <row r="19" spans="1:16" x14ac:dyDescent="0.25">
      <c r="A19" s="101">
        <v>221.32</v>
      </c>
      <c r="B19" s="101">
        <v>0.63</v>
      </c>
      <c r="C19" s="86">
        <v>531.01255393527106</v>
      </c>
      <c r="D19" s="85" t="str">
        <f t="shared" si="1"/>
        <v>Anoxic</v>
      </c>
      <c r="E19" s="85" t="str">
        <f t="shared" si="2"/>
        <v>Euxinic</v>
      </c>
      <c r="F19" s="85" t="str">
        <f t="shared" si="6"/>
        <v>Anoxic</v>
      </c>
      <c r="G19" s="85" t="str">
        <f t="shared" si="3"/>
        <v>Euxinic</v>
      </c>
      <c r="H19" s="85" t="str">
        <f t="shared" si="4"/>
        <v>Non-euxinic</v>
      </c>
      <c r="I19" s="85">
        <v>0.44450256747955147</v>
      </c>
      <c r="J19" s="85">
        <v>0.84349056691640101</v>
      </c>
      <c r="K19" s="101">
        <v>4.5</v>
      </c>
      <c r="L19" s="74">
        <f t="shared" si="7"/>
        <v>0.322578531328996</v>
      </c>
      <c r="M19" s="86">
        <v>73.901036286450093</v>
      </c>
      <c r="N19" s="86">
        <v>23.83888774897391</v>
      </c>
      <c r="O19" s="85">
        <v>5.0284814558768707</v>
      </c>
      <c r="P19" s="86">
        <v>12.128686708427413</v>
      </c>
    </row>
    <row r="20" spans="1:16" x14ac:dyDescent="0.25">
      <c r="A20" s="101">
        <v>221.44</v>
      </c>
      <c r="B20" s="101">
        <v>0.63</v>
      </c>
      <c r="C20" s="86">
        <v>478.49280192324767</v>
      </c>
      <c r="D20" s="85" t="str">
        <f t="shared" si="1"/>
        <v>Anoxic</v>
      </c>
      <c r="E20" s="85" t="str">
        <f t="shared" si="2"/>
        <v>Euxinic</v>
      </c>
      <c r="F20" s="85" t="str">
        <f t="shared" si="6"/>
        <v>Anoxic</v>
      </c>
      <c r="G20" s="85" t="str">
        <f t="shared" si="3"/>
        <v>Euxinic</v>
      </c>
      <c r="H20" s="85" t="str">
        <f t="shared" si="4"/>
        <v>Non-euxinic</v>
      </c>
      <c r="I20" s="85">
        <v>0.46680780182629755</v>
      </c>
      <c r="J20" s="85">
        <v>0.85256248834137216</v>
      </c>
      <c r="K20" s="101">
        <v>4.5</v>
      </c>
      <c r="L20" s="74">
        <f t="shared" si="7"/>
        <v>0.55800812847633119</v>
      </c>
      <c r="M20" s="86">
        <v>58.537584948888927</v>
      </c>
      <c r="N20" s="86">
        <v>32.664448222853764</v>
      </c>
      <c r="O20" s="85">
        <v>5.2109355108534512</v>
      </c>
      <c r="P20" s="86">
        <v>11.25852368055895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8F738-00D7-43DF-A2EB-0E2DB01A3683}">
  <sheetPr>
    <tabColor rgb="FF00A78E"/>
  </sheetPr>
  <dimension ref="A1:H23"/>
  <sheetViews>
    <sheetView workbookViewId="0">
      <pane ySplit="1" topLeftCell="A2" activePane="bottomLeft" state="frozen"/>
      <selection sqref="A1:XFD1048576"/>
      <selection pane="bottomLeft" activeCell="M39" sqref="M39"/>
    </sheetView>
  </sheetViews>
  <sheetFormatPr defaultRowHeight="13.2" x14ac:dyDescent="0.25"/>
  <cols>
    <col min="1" max="1" width="11.5546875" style="101" customWidth="1"/>
    <col min="2" max="2" width="6.6640625" style="101" bestFit="1" customWidth="1"/>
    <col min="3" max="3" width="5" style="101" bestFit="1" customWidth="1"/>
    <col min="4" max="4" width="6.109375" style="101" bestFit="1" customWidth="1"/>
    <col min="5" max="5" width="10.5546875" style="101" bestFit="1" customWidth="1"/>
    <col min="6" max="9" width="6.109375" style="101" bestFit="1" customWidth="1"/>
    <col min="10" max="10" width="6" style="101" bestFit="1" customWidth="1"/>
    <col min="11" max="11" width="6.77734375" style="101" bestFit="1" customWidth="1"/>
    <col min="12" max="12" width="7" style="101" bestFit="1" customWidth="1"/>
    <col min="13" max="13" width="6" style="101" bestFit="1" customWidth="1"/>
    <col min="14" max="16384" width="8.88671875" style="101"/>
  </cols>
  <sheetData>
    <row r="1" spans="1:8" s="133" customFormat="1" x14ac:dyDescent="0.25">
      <c r="A1" s="47" t="s">
        <v>120</v>
      </c>
      <c r="B1" s="47" t="s">
        <v>325</v>
      </c>
      <c r="C1" s="47" t="s">
        <v>117</v>
      </c>
      <c r="D1" s="47" t="s">
        <v>6</v>
      </c>
      <c r="E1" s="47" t="s">
        <v>464</v>
      </c>
      <c r="F1" s="47" t="s">
        <v>7</v>
      </c>
      <c r="G1" s="47" t="s">
        <v>110</v>
      </c>
      <c r="H1" s="33" t="s">
        <v>5</v>
      </c>
    </row>
    <row r="2" spans="1:8" s="133" customFormat="1" x14ac:dyDescent="0.25">
      <c r="A2" s="47"/>
      <c r="B2" s="47" t="s">
        <v>354</v>
      </c>
      <c r="C2" s="47" t="s">
        <v>115</v>
      </c>
      <c r="D2" s="47" t="s">
        <v>11</v>
      </c>
      <c r="E2" s="47" t="s">
        <v>542</v>
      </c>
      <c r="F2" s="47" t="s">
        <v>11</v>
      </c>
      <c r="G2" s="47" t="s">
        <v>11</v>
      </c>
      <c r="H2" s="31" t="s">
        <v>324</v>
      </c>
    </row>
    <row r="3" spans="1:8" x14ac:dyDescent="0.25">
      <c r="A3" s="30" t="s">
        <v>571</v>
      </c>
      <c r="B3" s="165"/>
      <c r="C3" s="165"/>
      <c r="D3" s="165"/>
      <c r="E3" s="165"/>
      <c r="F3" s="165"/>
      <c r="G3" s="165"/>
      <c r="H3" s="165"/>
    </row>
    <row r="4" spans="1:8" s="125" customFormat="1" x14ac:dyDescent="0.25">
      <c r="A4" s="28" t="s">
        <v>252</v>
      </c>
      <c r="B4" s="27">
        <v>0.56999999999999995</v>
      </c>
      <c r="C4" s="28">
        <v>0.01</v>
      </c>
      <c r="D4" s="28">
        <v>44.2</v>
      </c>
      <c r="E4" s="28" t="str">
        <f t="shared" ref="E4:E23" si="0">IF(F4&gt;=100,"Euxinic","Non-euxinic")</f>
        <v>Non-euxinic</v>
      </c>
      <c r="F4" s="134">
        <v>6.74</v>
      </c>
      <c r="G4" s="136">
        <v>13.8</v>
      </c>
      <c r="H4" s="134">
        <v>1.99</v>
      </c>
    </row>
    <row r="5" spans="1:8" s="125" customFormat="1" x14ac:dyDescent="0.25">
      <c r="A5" s="28" t="s">
        <v>253</v>
      </c>
      <c r="B5" s="27">
        <v>-0.16</v>
      </c>
      <c r="C5" s="28">
        <v>0.04</v>
      </c>
      <c r="D5" s="28">
        <v>89.8</v>
      </c>
      <c r="E5" s="28" t="str">
        <f t="shared" si="0"/>
        <v>Non-euxinic</v>
      </c>
      <c r="F5" s="136">
        <v>11</v>
      </c>
      <c r="G5" s="136">
        <v>34.200000000000003</v>
      </c>
      <c r="H5" s="134">
        <v>6.31</v>
      </c>
    </row>
    <row r="6" spans="1:8" s="125" customFormat="1" x14ac:dyDescent="0.25">
      <c r="A6" s="28" t="s">
        <v>254</v>
      </c>
      <c r="B6" s="27">
        <v>9.9999999999999992E-2</v>
      </c>
      <c r="C6" s="28">
        <v>0.05</v>
      </c>
      <c r="D6" s="28">
        <v>97.7</v>
      </c>
      <c r="E6" s="28" t="str">
        <f t="shared" si="0"/>
        <v>Non-euxinic</v>
      </c>
      <c r="F6" s="134">
        <v>5.85</v>
      </c>
      <c r="G6" s="136">
        <v>36.1</v>
      </c>
      <c r="H6" s="134">
        <v>4.25</v>
      </c>
    </row>
    <row r="7" spans="1:8" s="125" customFormat="1" x14ac:dyDescent="0.25">
      <c r="A7" s="28" t="s">
        <v>255</v>
      </c>
      <c r="B7" s="27">
        <v>-0.53</v>
      </c>
      <c r="C7" s="28">
        <v>0.05</v>
      </c>
      <c r="D7" s="28">
        <v>102</v>
      </c>
      <c r="E7" s="28" t="str">
        <f t="shared" si="0"/>
        <v>Non-euxinic</v>
      </c>
      <c r="F7" s="134">
        <v>8.4600000000000009</v>
      </c>
      <c r="G7" s="134">
        <v>8.6300000000000008</v>
      </c>
      <c r="H7" s="134">
        <v>4.08</v>
      </c>
    </row>
    <row r="8" spans="1:8" s="125" customFormat="1" x14ac:dyDescent="0.25">
      <c r="A8" s="28" t="s">
        <v>256</v>
      </c>
      <c r="B8" s="27">
        <v>-0.47000000000000003</v>
      </c>
      <c r="C8" s="28">
        <v>0.04</v>
      </c>
      <c r="D8" s="28">
        <v>171</v>
      </c>
      <c r="E8" s="28" t="str">
        <f t="shared" si="0"/>
        <v>Non-euxinic</v>
      </c>
      <c r="F8" s="134">
        <v>7.99</v>
      </c>
      <c r="G8" s="134">
        <v>4.6500000000000004</v>
      </c>
      <c r="H8" s="134">
        <v>4.1500000000000004</v>
      </c>
    </row>
    <row r="9" spans="1:8" s="125" customFormat="1" x14ac:dyDescent="0.25">
      <c r="A9" s="28" t="s">
        <v>257</v>
      </c>
      <c r="B9" s="27">
        <v>-0.5</v>
      </c>
      <c r="C9" s="28">
        <v>0.04</v>
      </c>
      <c r="D9" s="28">
        <v>273</v>
      </c>
      <c r="E9" s="28" t="str">
        <f t="shared" si="0"/>
        <v>Non-euxinic</v>
      </c>
      <c r="F9" s="136">
        <v>20.2</v>
      </c>
      <c r="G9" s="134">
        <v>7.28</v>
      </c>
      <c r="H9" s="134">
        <v>4.3</v>
      </c>
    </row>
    <row r="10" spans="1:8" s="125" customFormat="1" x14ac:dyDescent="0.25">
      <c r="A10" s="28" t="s">
        <v>258</v>
      </c>
      <c r="B10" s="27">
        <v>0.73</v>
      </c>
      <c r="C10" s="28">
        <v>0.02</v>
      </c>
      <c r="D10" s="28">
        <v>130</v>
      </c>
      <c r="E10" s="28" t="str">
        <f t="shared" si="0"/>
        <v>Non-euxinic</v>
      </c>
      <c r="F10" s="136">
        <v>14.8</v>
      </c>
      <c r="G10" s="134">
        <v>4.9400000000000004</v>
      </c>
      <c r="H10" s="134">
        <v>4.0599999999999996</v>
      </c>
    </row>
    <row r="11" spans="1:8" s="125" customFormat="1" x14ac:dyDescent="0.25">
      <c r="A11" s="28" t="s">
        <v>259</v>
      </c>
      <c r="B11" s="27">
        <v>0.35</v>
      </c>
      <c r="C11" s="28">
        <v>0.04</v>
      </c>
      <c r="D11" s="28">
        <v>121</v>
      </c>
      <c r="E11" s="28" t="str">
        <f t="shared" si="0"/>
        <v>Non-euxinic</v>
      </c>
      <c r="F11" s="136">
        <v>35.799999999999997</v>
      </c>
      <c r="G11" s="136">
        <v>14.5</v>
      </c>
      <c r="H11" s="134">
        <v>4.16</v>
      </c>
    </row>
    <row r="12" spans="1:8" s="125" customFormat="1" x14ac:dyDescent="0.25">
      <c r="A12" s="28" t="s">
        <v>260</v>
      </c>
      <c r="B12" s="27">
        <v>-0.11</v>
      </c>
      <c r="C12" s="28">
        <v>0.05</v>
      </c>
      <c r="D12" s="28">
        <v>125</v>
      </c>
      <c r="E12" s="28" t="str">
        <f t="shared" si="0"/>
        <v>Non-euxinic</v>
      </c>
      <c r="F12" s="136">
        <v>61.7</v>
      </c>
      <c r="G12" s="136">
        <v>19.399999999999999</v>
      </c>
      <c r="H12" s="134">
        <v>4.4800000000000004</v>
      </c>
    </row>
    <row r="13" spans="1:8" x14ac:dyDescent="0.25">
      <c r="A13" s="24" t="s">
        <v>261</v>
      </c>
      <c r="B13" s="23">
        <v>-9.0000000000000011E-2</v>
      </c>
      <c r="C13" s="24">
        <v>0.04</v>
      </c>
      <c r="D13" s="24">
        <v>145</v>
      </c>
      <c r="E13" s="24" t="str">
        <f t="shared" si="0"/>
        <v>Euxinic</v>
      </c>
      <c r="F13" s="135">
        <v>104</v>
      </c>
      <c r="G13" s="135">
        <v>28.2</v>
      </c>
      <c r="H13" s="22">
        <v>5.5</v>
      </c>
    </row>
    <row r="14" spans="1:8" x14ac:dyDescent="0.25">
      <c r="A14" s="24" t="s">
        <v>262</v>
      </c>
      <c r="B14" s="23">
        <v>2.42</v>
      </c>
      <c r="C14" s="24">
        <v>0.04</v>
      </c>
      <c r="D14" s="24">
        <v>127</v>
      </c>
      <c r="E14" s="24" t="str">
        <f t="shared" si="0"/>
        <v>Euxinic</v>
      </c>
      <c r="F14" s="135">
        <v>119</v>
      </c>
      <c r="G14" s="135">
        <v>20.100000000000001</v>
      </c>
      <c r="H14" s="22">
        <v>4.22</v>
      </c>
    </row>
    <row r="15" spans="1:8" s="125" customFormat="1" x14ac:dyDescent="0.25">
      <c r="A15" s="28" t="s">
        <v>263</v>
      </c>
      <c r="B15" s="27">
        <v>1.76</v>
      </c>
      <c r="C15" s="28">
        <v>0.03</v>
      </c>
      <c r="D15" s="28">
        <v>204</v>
      </c>
      <c r="E15" s="28" t="str">
        <f t="shared" si="0"/>
        <v>Non-euxinic</v>
      </c>
      <c r="F15" s="136">
        <v>69</v>
      </c>
      <c r="G15" s="136">
        <v>15.3</v>
      </c>
      <c r="H15" s="134">
        <v>3.52</v>
      </c>
    </row>
    <row r="16" spans="1:8" x14ac:dyDescent="0.25">
      <c r="A16" s="24" t="s">
        <v>264</v>
      </c>
      <c r="B16" s="23">
        <v>2.12</v>
      </c>
      <c r="C16" s="24">
        <v>0.01</v>
      </c>
      <c r="D16" s="24">
        <v>127</v>
      </c>
      <c r="E16" s="24" t="str">
        <f t="shared" si="0"/>
        <v>Euxinic</v>
      </c>
      <c r="F16" s="135">
        <v>120</v>
      </c>
      <c r="G16" s="135">
        <v>30.3</v>
      </c>
      <c r="H16" s="22">
        <v>5.57</v>
      </c>
    </row>
    <row r="17" spans="1:8" s="125" customFormat="1" x14ac:dyDescent="0.25">
      <c r="A17" s="28" t="s">
        <v>265</v>
      </c>
      <c r="B17" s="27">
        <v>1.72</v>
      </c>
      <c r="C17" s="28">
        <v>0.04</v>
      </c>
      <c r="D17" s="28">
        <v>123</v>
      </c>
      <c r="E17" s="28" t="str">
        <f t="shared" si="0"/>
        <v>Non-euxinic</v>
      </c>
      <c r="F17" s="136">
        <v>23.5</v>
      </c>
      <c r="G17" s="134">
        <v>7.8</v>
      </c>
      <c r="H17" s="134">
        <v>3.73</v>
      </c>
    </row>
    <row r="18" spans="1:8" s="125" customFormat="1" x14ac:dyDescent="0.25">
      <c r="A18" s="28" t="s">
        <v>266</v>
      </c>
      <c r="B18" s="27">
        <v>1.17</v>
      </c>
      <c r="C18" s="28">
        <v>0.04</v>
      </c>
      <c r="D18" s="28">
        <v>489</v>
      </c>
      <c r="E18" s="28" t="str">
        <f t="shared" si="0"/>
        <v>Non-euxinic</v>
      </c>
      <c r="F18" s="136">
        <v>62.2</v>
      </c>
      <c r="G18" s="136">
        <v>13.2</v>
      </c>
      <c r="H18" s="134">
        <v>4.1100000000000003</v>
      </c>
    </row>
    <row r="19" spans="1:8" s="125" customFormat="1" x14ac:dyDescent="0.25">
      <c r="A19" s="28" t="s">
        <v>267</v>
      </c>
      <c r="B19" s="27">
        <v>0.6</v>
      </c>
      <c r="C19" s="28">
        <v>0.02</v>
      </c>
      <c r="D19" s="28">
        <v>163</v>
      </c>
      <c r="E19" s="28" t="str">
        <f t="shared" si="0"/>
        <v>Non-euxinic</v>
      </c>
      <c r="F19" s="136">
        <v>16.399999999999999</v>
      </c>
      <c r="G19" s="134">
        <v>9.36</v>
      </c>
      <c r="H19" s="134">
        <v>2.87</v>
      </c>
    </row>
    <row r="20" spans="1:8" s="125" customFormat="1" x14ac:dyDescent="0.25">
      <c r="A20" s="28" t="s">
        <v>268</v>
      </c>
      <c r="B20" s="27">
        <v>-0.31</v>
      </c>
      <c r="C20" s="28">
        <v>0.02</v>
      </c>
      <c r="D20" s="28">
        <v>676</v>
      </c>
      <c r="E20" s="28" t="str">
        <f t="shared" si="0"/>
        <v>Non-euxinic</v>
      </c>
      <c r="F20" s="136">
        <v>34.6</v>
      </c>
      <c r="G20" s="136">
        <v>15.4</v>
      </c>
      <c r="H20" s="134">
        <v>5.33</v>
      </c>
    </row>
    <row r="21" spans="1:8" s="125" customFormat="1" x14ac:dyDescent="0.25">
      <c r="A21" s="28" t="s">
        <v>269</v>
      </c>
      <c r="B21" s="27">
        <v>0.37</v>
      </c>
      <c r="C21" s="28">
        <v>0.02</v>
      </c>
      <c r="D21" s="28">
        <v>771</v>
      </c>
      <c r="E21" s="28" t="str">
        <f t="shared" si="0"/>
        <v>Non-euxinic</v>
      </c>
      <c r="F21" s="136">
        <v>50.8</v>
      </c>
      <c r="G21" s="136">
        <v>16.600000000000001</v>
      </c>
      <c r="H21" s="134">
        <v>4.21</v>
      </c>
    </row>
    <row r="22" spans="1:8" s="125" customFormat="1" x14ac:dyDescent="0.25">
      <c r="A22" s="28" t="s">
        <v>270</v>
      </c>
      <c r="B22" s="27">
        <v>0.37</v>
      </c>
      <c r="C22" s="28">
        <v>0.02</v>
      </c>
      <c r="D22" s="28">
        <v>896</v>
      </c>
      <c r="E22" s="28" t="str">
        <f t="shared" si="0"/>
        <v>Non-euxinic</v>
      </c>
      <c r="F22" s="136">
        <v>37.9</v>
      </c>
      <c r="G22" s="136">
        <v>13.7</v>
      </c>
      <c r="H22" s="134">
        <v>4.9400000000000004</v>
      </c>
    </row>
    <row r="23" spans="1:8" s="125" customFormat="1" x14ac:dyDescent="0.25">
      <c r="A23" s="28" t="s">
        <v>271</v>
      </c>
      <c r="B23" s="27">
        <v>0.48</v>
      </c>
      <c r="C23" s="28">
        <v>0.01</v>
      </c>
      <c r="D23" s="28">
        <v>651</v>
      </c>
      <c r="E23" s="28" t="str">
        <f t="shared" si="0"/>
        <v>Non-euxinic</v>
      </c>
      <c r="F23" s="136">
        <v>12.2</v>
      </c>
      <c r="G23" s="136">
        <v>10.199999999999999</v>
      </c>
      <c r="H23" s="134">
        <v>5.21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1870D-83AD-46D8-91E8-FDC75EC86B96}">
  <sheetPr>
    <tabColor rgb="FFCE9C5A"/>
  </sheetPr>
  <dimension ref="A1:M19"/>
  <sheetViews>
    <sheetView workbookViewId="0">
      <selection activeCell="L37" sqref="L37"/>
    </sheetView>
  </sheetViews>
  <sheetFormatPr defaultRowHeight="13.2" x14ac:dyDescent="0.25"/>
  <cols>
    <col min="1" max="1" width="9.33203125" style="101" customWidth="1"/>
    <col min="2" max="2" width="7.88671875" style="101" bestFit="1" customWidth="1"/>
    <col min="3" max="3" width="5" style="101" bestFit="1" customWidth="1"/>
    <col min="4" max="4" width="6.109375" style="101" bestFit="1" customWidth="1"/>
    <col min="5" max="5" width="2.109375" style="101" bestFit="1" customWidth="1"/>
    <col min="6" max="6" width="13.88671875" style="101" bestFit="1" customWidth="1"/>
    <col min="7" max="7" width="10.109375" style="101" bestFit="1" customWidth="1"/>
    <col min="8" max="8" width="10.5546875" style="101" bestFit="1" customWidth="1"/>
    <col min="9" max="9" width="9" style="101" bestFit="1" customWidth="1"/>
    <col min="10" max="10" width="6.21875" style="101" bestFit="1" customWidth="1"/>
    <col min="11" max="11" width="9" style="101" bestFit="1" customWidth="1"/>
    <col min="12" max="12" width="6.109375" style="101" bestFit="1" customWidth="1"/>
    <col min="13" max="13" width="6" style="101" bestFit="1" customWidth="1"/>
    <col min="14" max="14" width="5.77734375" style="101" bestFit="1" customWidth="1"/>
    <col min="15" max="15" width="9" style="101" bestFit="1" customWidth="1"/>
    <col min="16" max="16384" width="8.88671875" style="101"/>
  </cols>
  <sheetData>
    <row r="1" spans="1:13" s="133" customFormat="1" ht="16.8" x14ac:dyDescent="0.35">
      <c r="A1" s="133" t="s">
        <v>119</v>
      </c>
      <c r="B1" s="133" t="s">
        <v>333</v>
      </c>
      <c r="C1" s="133" t="s">
        <v>117</v>
      </c>
      <c r="D1" s="133" t="s">
        <v>6</v>
      </c>
      <c r="E1" s="133" t="s">
        <v>118</v>
      </c>
      <c r="F1" s="133" t="s">
        <v>464</v>
      </c>
      <c r="G1" s="133" t="s">
        <v>464</v>
      </c>
      <c r="H1" s="133" t="s">
        <v>464</v>
      </c>
      <c r="I1" s="133" t="s">
        <v>556</v>
      </c>
      <c r="J1" s="133" t="s">
        <v>114</v>
      </c>
      <c r="K1" s="133" t="s">
        <v>7</v>
      </c>
      <c r="L1" s="133" t="s">
        <v>5</v>
      </c>
    </row>
    <row r="2" spans="1:13" s="133" customFormat="1" ht="15.6" x14ac:dyDescent="0.35">
      <c r="B2" s="159" t="s">
        <v>576</v>
      </c>
      <c r="D2" s="133" t="s">
        <v>11</v>
      </c>
      <c r="F2" s="133" t="s">
        <v>557</v>
      </c>
      <c r="G2" s="133" t="s">
        <v>549</v>
      </c>
      <c r="H2" s="133" t="s">
        <v>542</v>
      </c>
      <c r="J2" s="133" t="s">
        <v>116</v>
      </c>
      <c r="K2" s="133" t="s">
        <v>11</v>
      </c>
      <c r="L2" s="133" t="s">
        <v>116</v>
      </c>
    </row>
    <row r="3" spans="1:13" x14ac:dyDescent="0.25">
      <c r="A3" s="130" t="s">
        <v>348</v>
      </c>
      <c r="B3" s="129"/>
      <c r="C3" s="129"/>
      <c r="D3" s="129"/>
      <c r="E3" s="129"/>
      <c r="F3" s="129"/>
      <c r="G3" s="129"/>
      <c r="H3" s="129"/>
      <c r="I3" s="160"/>
      <c r="J3" s="129"/>
      <c r="K3" s="129"/>
      <c r="L3" s="129"/>
    </row>
    <row r="4" spans="1:13" s="125" customFormat="1" x14ac:dyDescent="0.25">
      <c r="A4" s="161">
        <v>329.48</v>
      </c>
      <c r="B4" s="125">
        <v>1.2400000000000002</v>
      </c>
      <c r="C4" s="125">
        <v>0.11</v>
      </c>
      <c r="D4" s="162">
        <v>55</v>
      </c>
      <c r="E4" s="125">
        <v>3</v>
      </c>
      <c r="F4" s="125" t="str">
        <f t="shared" ref="F4:F10" si="0">IF(I4&gt;0.7,"Euxinic","Non-euxinic")</f>
        <v>Euxinic</v>
      </c>
      <c r="G4" s="125" t="str">
        <f t="shared" ref="G4:G10" si="1">IF(J4&gt;1,"Anoxic","Non-anoxic")</f>
        <v>Non-anoxic</v>
      </c>
      <c r="H4" s="125" t="str">
        <f t="shared" ref="H4:H10" si="2">IF(K4&gt;100,"Euxinic","Non-euxinic")</f>
        <v>Non-euxinic</v>
      </c>
      <c r="I4" s="123">
        <v>1.0989010989010988</v>
      </c>
      <c r="J4" s="124">
        <v>0.8</v>
      </c>
      <c r="K4" s="123">
        <v>2</v>
      </c>
      <c r="L4" s="123">
        <v>3.43</v>
      </c>
    </row>
    <row r="5" spans="1:13" s="100" customFormat="1" x14ac:dyDescent="0.25">
      <c r="A5" s="163">
        <v>333.12</v>
      </c>
      <c r="B5" s="100">
        <v>1.5699999999999998</v>
      </c>
      <c r="C5" s="100">
        <v>0.12</v>
      </c>
      <c r="D5" s="88">
        <v>277</v>
      </c>
      <c r="E5" s="100">
        <v>3</v>
      </c>
      <c r="F5" s="100" t="str">
        <f t="shared" si="0"/>
        <v>Euxinic</v>
      </c>
      <c r="G5" s="100" t="str">
        <f t="shared" si="1"/>
        <v>Anoxic</v>
      </c>
      <c r="H5" s="100" t="str">
        <f t="shared" si="2"/>
        <v>Euxinic</v>
      </c>
      <c r="I5" s="87">
        <v>6.7910447761194019</v>
      </c>
      <c r="J5" s="87">
        <v>8.68</v>
      </c>
      <c r="K5" s="163">
        <v>173</v>
      </c>
      <c r="L5" s="87">
        <v>7.61</v>
      </c>
      <c r="M5" s="125"/>
    </row>
    <row r="6" spans="1:13" s="100" customFormat="1" x14ac:dyDescent="0.25">
      <c r="A6" s="163">
        <v>334.63</v>
      </c>
      <c r="B6" s="100">
        <v>1.77</v>
      </c>
      <c r="C6" s="100">
        <v>0.08</v>
      </c>
      <c r="D6" s="88">
        <v>328</v>
      </c>
      <c r="E6" s="100">
        <v>3</v>
      </c>
      <c r="F6" s="100" t="str">
        <f t="shared" si="0"/>
        <v>Euxinic</v>
      </c>
      <c r="G6" s="100" t="str">
        <f t="shared" si="1"/>
        <v>Anoxic</v>
      </c>
      <c r="H6" s="100" t="str">
        <f t="shared" si="2"/>
        <v>Euxinic</v>
      </c>
      <c r="I6" s="88">
        <v>21</v>
      </c>
      <c r="J6" s="87">
        <v>11.19</v>
      </c>
      <c r="K6" s="163">
        <v>251</v>
      </c>
      <c r="L6" s="87">
        <v>6.29</v>
      </c>
      <c r="M6" s="125"/>
    </row>
    <row r="7" spans="1:13" s="100" customFormat="1" x14ac:dyDescent="0.25">
      <c r="A7" s="163">
        <v>335.87</v>
      </c>
      <c r="B7" s="100">
        <v>1.62</v>
      </c>
      <c r="C7" s="100">
        <v>0.04</v>
      </c>
      <c r="D7" s="88">
        <v>310</v>
      </c>
      <c r="E7" s="100">
        <v>3</v>
      </c>
      <c r="F7" s="100" t="str">
        <f t="shared" si="0"/>
        <v>Euxinic</v>
      </c>
      <c r="G7" s="100" t="str">
        <f t="shared" si="1"/>
        <v>Anoxic</v>
      </c>
      <c r="H7" s="100" t="str">
        <f t="shared" si="2"/>
        <v>Euxinic</v>
      </c>
      <c r="I7" s="88">
        <v>10.82</v>
      </c>
      <c r="J7" s="87">
        <v>9.51</v>
      </c>
      <c r="K7" s="163">
        <v>192</v>
      </c>
      <c r="L7" s="87">
        <v>6.32</v>
      </c>
      <c r="M7" s="125"/>
    </row>
    <row r="8" spans="1:13" s="100" customFormat="1" x14ac:dyDescent="0.25">
      <c r="A8" s="163">
        <v>336.69</v>
      </c>
      <c r="B8" s="100">
        <v>1.7400000000000002</v>
      </c>
      <c r="C8" s="100">
        <v>0.1</v>
      </c>
      <c r="D8" s="88">
        <v>421</v>
      </c>
      <c r="E8" s="100">
        <v>3</v>
      </c>
      <c r="F8" s="100" t="str">
        <f t="shared" si="0"/>
        <v>Euxinic</v>
      </c>
      <c r="G8" s="100" t="str">
        <f t="shared" si="1"/>
        <v>Anoxic</v>
      </c>
      <c r="H8" s="100" t="str">
        <f t="shared" si="2"/>
        <v>Euxinic</v>
      </c>
      <c r="I8" s="88">
        <v>10.948275862068966</v>
      </c>
      <c r="J8" s="87">
        <v>17.3</v>
      </c>
      <c r="K8" s="163">
        <v>394</v>
      </c>
      <c r="L8" s="87">
        <v>6.48</v>
      </c>
      <c r="M8" s="125"/>
    </row>
    <row r="9" spans="1:13" s="125" customFormat="1" x14ac:dyDescent="0.25">
      <c r="A9" s="161">
        <v>338.53</v>
      </c>
      <c r="B9" s="125">
        <v>1.54</v>
      </c>
      <c r="C9" s="125">
        <v>0.11</v>
      </c>
      <c r="D9" s="162">
        <v>150</v>
      </c>
      <c r="E9" s="125">
        <v>4</v>
      </c>
      <c r="F9" s="125" t="str">
        <f t="shared" si="0"/>
        <v>Euxinic</v>
      </c>
      <c r="G9" s="125" t="str">
        <f t="shared" si="1"/>
        <v>Anoxic</v>
      </c>
      <c r="H9" s="125" t="str">
        <f t="shared" si="2"/>
        <v>Non-euxinic</v>
      </c>
      <c r="I9" s="123">
        <v>2.6470588235294117</v>
      </c>
      <c r="J9" s="123">
        <v>4.8099999999999996</v>
      </c>
      <c r="K9" s="161">
        <v>15</v>
      </c>
      <c r="L9" s="123">
        <v>8.5399999999999991</v>
      </c>
    </row>
    <row r="10" spans="1:13" s="125" customFormat="1" x14ac:dyDescent="0.25">
      <c r="A10" s="161">
        <v>341.09</v>
      </c>
      <c r="B10" s="125">
        <v>1.8399999999999999</v>
      </c>
      <c r="C10" s="125">
        <v>0.04</v>
      </c>
      <c r="D10" s="123">
        <v>4</v>
      </c>
      <c r="E10" s="125">
        <v>3</v>
      </c>
      <c r="F10" s="125" t="str">
        <f t="shared" si="0"/>
        <v>Euxinic</v>
      </c>
      <c r="G10" s="125" t="str">
        <f t="shared" si="1"/>
        <v>Non-anoxic</v>
      </c>
      <c r="H10" s="125" t="str">
        <f t="shared" si="2"/>
        <v>Non-euxinic</v>
      </c>
      <c r="I10" s="162">
        <v>15.636363636363637</v>
      </c>
      <c r="J10" s="124">
        <v>0.39</v>
      </c>
      <c r="K10" s="123">
        <v>1</v>
      </c>
      <c r="L10" s="124">
        <v>0.23</v>
      </c>
    </row>
    <row r="12" spans="1:13" x14ac:dyDescent="0.25">
      <c r="A12" s="74"/>
      <c r="D12" s="74"/>
      <c r="I12" s="74"/>
      <c r="J12" s="74"/>
      <c r="K12" s="74"/>
      <c r="L12" s="164"/>
    </row>
    <row r="13" spans="1:13" x14ac:dyDescent="0.25">
      <c r="D13" s="32"/>
      <c r="J13" s="32"/>
    </row>
    <row r="14" spans="1:13" x14ac:dyDescent="0.25">
      <c r="D14" s="32"/>
      <c r="J14" s="32"/>
    </row>
    <row r="15" spans="1:13" x14ac:dyDescent="0.25">
      <c r="D15" s="32"/>
      <c r="J15" s="32"/>
    </row>
    <row r="16" spans="1:13" x14ac:dyDescent="0.25">
      <c r="D16" s="32"/>
      <c r="J16" s="32"/>
    </row>
    <row r="17" spans="4:10" x14ac:dyDescent="0.25">
      <c r="D17" s="32"/>
      <c r="J17" s="32"/>
    </row>
    <row r="18" spans="4:10" x14ac:dyDescent="0.25">
      <c r="D18" s="32"/>
    </row>
    <row r="19" spans="4:10" x14ac:dyDescent="0.25">
      <c r="D19" s="32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8930A-F31A-4AB6-9A45-D4CA88BF76E1}">
  <sheetPr>
    <tabColor rgb="FFCE9C5A"/>
  </sheetPr>
  <dimension ref="A1:J53"/>
  <sheetViews>
    <sheetView zoomScaleNormal="100" zoomScaleSheetLayoutView="50" workbookViewId="0">
      <pane ySplit="1" topLeftCell="A2" activePane="bottomLeft" state="frozen"/>
      <selection sqref="A1:XFD1048576"/>
      <selection pane="bottomLeft" activeCell="N36" sqref="N36"/>
    </sheetView>
  </sheetViews>
  <sheetFormatPr defaultColWidth="9.77734375" defaultRowHeight="13.2" x14ac:dyDescent="0.25"/>
  <cols>
    <col min="1" max="1" width="8.21875" style="32" customWidth="1"/>
    <col min="2" max="2" width="6.6640625" style="32" bestFit="1" customWidth="1"/>
    <col min="3" max="3" width="10.5546875" style="32" bestFit="1" customWidth="1"/>
    <col min="4" max="4" width="6.21875" style="32" bestFit="1" customWidth="1"/>
    <col min="5" max="5" width="8.109375" style="32" bestFit="1" customWidth="1"/>
    <col min="6" max="6" width="10.5546875" style="32" bestFit="1" customWidth="1"/>
    <col min="7" max="10" width="6.21875" style="32" bestFit="1" customWidth="1"/>
    <col min="11" max="16384" width="9.77734375" style="32"/>
  </cols>
  <sheetData>
    <row r="1" spans="1:10" s="16" customFormat="1" ht="15.6" x14ac:dyDescent="0.25">
      <c r="A1" s="18" t="s">
        <v>120</v>
      </c>
      <c r="B1" s="18" t="s">
        <v>121</v>
      </c>
      <c r="C1" s="17" t="s">
        <v>349</v>
      </c>
      <c r="D1" s="18" t="s">
        <v>6</v>
      </c>
      <c r="E1" s="18" t="s">
        <v>464</v>
      </c>
      <c r="F1" s="18" t="s">
        <v>464</v>
      </c>
      <c r="G1" s="18" t="s">
        <v>114</v>
      </c>
      <c r="H1" s="18" t="s">
        <v>7</v>
      </c>
      <c r="I1" s="18" t="s">
        <v>110</v>
      </c>
      <c r="J1" s="18" t="s">
        <v>5</v>
      </c>
    </row>
    <row r="2" spans="1:10" x14ac:dyDescent="0.25">
      <c r="A2" s="15"/>
      <c r="B2" s="14" t="s">
        <v>9</v>
      </c>
      <c r="C2" s="13" t="s">
        <v>354</v>
      </c>
      <c r="D2" s="14" t="s">
        <v>353</v>
      </c>
      <c r="E2" s="14" t="s">
        <v>549</v>
      </c>
      <c r="F2" s="14" t="s">
        <v>537</v>
      </c>
      <c r="G2" s="14" t="s">
        <v>116</v>
      </c>
      <c r="H2" s="14" t="s">
        <v>353</v>
      </c>
      <c r="I2" s="14" t="s">
        <v>353</v>
      </c>
      <c r="J2" s="14" t="s">
        <v>116</v>
      </c>
    </row>
    <row r="3" spans="1:10" x14ac:dyDescent="0.25">
      <c r="A3" s="12" t="s">
        <v>355</v>
      </c>
      <c r="B3" s="14"/>
      <c r="C3" s="11"/>
      <c r="D3" s="14"/>
      <c r="E3" s="14"/>
      <c r="F3" s="14"/>
      <c r="G3" s="14"/>
      <c r="H3" s="14"/>
      <c r="I3" s="14"/>
      <c r="J3" s="14"/>
    </row>
    <row r="4" spans="1:10" x14ac:dyDescent="0.25">
      <c r="A4" s="10" t="s">
        <v>122</v>
      </c>
      <c r="B4" s="9">
        <v>28</v>
      </c>
      <c r="C4" s="8">
        <v>0.82</v>
      </c>
      <c r="D4" s="7">
        <v>1197.818603005147</v>
      </c>
      <c r="E4" s="7" t="str">
        <f t="shared" ref="E4:E24" si="0">IF(G4&gt;1,"Anoxic","Non-anoxic")</f>
        <v>Anoxic</v>
      </c>
      <c r="F4" s="7" t="str">
        <f t="shared" ref="F4:F24" si="1">IF(H4&gt;=100,"Euxinic","Non-euxinic")</f>
        <v>Euxinic</v>
      </c>
      <c r="G4" s="6">
        <v>12.85</v>
      </c>
      <c r="H4" s="6">
        <v>358.04878704849057</v>
      </c>
      <c r="I4" s="6">
        <v>42.728644626421975</v>
      </c>
      <c r="J4" s="9">
        <v>8.8293442776826865</v>
      </c>
    </row>
    <row r="5" spans="1:10" x14ac:dyDescent="0.25">
      <c r="A5" s="5" t="s">
        <v>123</v>
      </c>
      <c r="B5" s="4">
        <v>28.7</v>
      </c>
      <c r="C5" s="3">
        <v>0.98</v>
      </c>
      <c r="D5" s="7">
        <v>1478.7005314481785</v>
      </c>
      <c r="E5" s="7" t="str">
        <f t="shared" si="0"/>
        <v>Anoxic</v>
      </c>
      <c r="F5" s="7" t="str">
        <f t="shared" si="1"/>
        <v>Euxinic</v>
      </c>
      <c r="G5" s="2">
        <v>12.47</v>
      </c>
      <c r="H5" s="2">
        <v>459.43460269462327</v>
      </c>
      <c r="I5" s="2">
        <v>49.176391398317016</v>
      </c>
      <c r="J5" s="4">
        <v>8.3142163818117059</v>
      </c>
    </row>
    <row r="6" spans="1:10" x14ac:dyDescent="0.25">
      <c r="A6" s="5" t="s">
        <v>124</v>
      </c>
      <c r="B6" s="4">
        <v>29.4</v>
      </c>
      <c r="C6" s="3">
        <v>0.95</v>
      </c>
      <c r="D6" s="7">
        <v>1912.492475381219</v>
      </c>
      <c r="E6" s="7" t="str">
        <f t="shared" si="0"/>
        <v>Anoxic</v>
      </c>
      <c r="F6" s="7" t="str">
        <f t="shared" si="1"/>
        <v>Euxinic</v>
      </c>
      <c r="G6" s="2">
        <v>15.62</v>
      </c>
      <c r="H6" s="2">
        <v>472.97435356329595</v>
      </c>
      <c r="I6" s="2">
        <v>57.411477983549268</v>
      </c>
      <c r="J6" s="4">
        <v>7.574416071613844</v>
      </c>
    </row>
    <row r="7" spans="1:10" x14ac:dyDescent="0.25">
      <c r="A7" s="5" t="s">
        <v>125</v>
      </c>
      <c r="B7" s="4">
        <v>30.6</v>
      </c>
      <c r="C7" s="3">
        <v>0.85</v>
      </c>
      <c r="D7" s="7">
        <v>1326.9894671692689</v>
      </c>
      <c r="E7" s="7" t="str">
        <f t="shared" si="0"/>
        <v>Anoxic</v>
      </c>
      <c r="F7" s="7" t="str">
        <f t="shared" si="1"/>
        <v>Euxinic</v>
      </c>
      <c r="G7" s="2">
        <v>12.26</v>
      </c>
      <c r="H7" s="2">
        <v>302.47382441224624</v>
      </c>
      <c r="I7" s="2">
        <v>45.894426489599041</v>
      </c>
      <c r="J7" s="4">
        <v>7.2974393696154474</v>
      </c>
    </row>
    <row r="8" spans="1:10" x14ac:dyDescent="0.25">
      <c r="A8" s="5" t="s">
        <v>126</v>
      </c>
      <c r="B8" s="4">
        <v>31.4</v>
      </c>
      <c r="C8" s="3">
        <v>0.95</v>
      </c>
      <c r="D8" s="7">
        <v>1715.1856941629947</v>
      </c>
      <c r="E8" s="7" t="str">
        <f t="shared" si="0"/>
        <v>Anoxic</v>
      </c>
      <c r="F8" s="7" t="str">
        <f t="shared" si="1"/>
        <v>Euxinic</v>
      </c>
      <c r="G8" s="2">
        <v>10.01</v>
      </c>
      <c r="H8" s="2">
        <v>242.94102923187569</v>
      </c>
      <c r="I8" s="2">
        <v>40.742394780994772</v>
      </c>
      <c r="J8" s="4">
        <v>8.2765767458945696</v>
      </c>
    </row>
    <row r="9" spans="1:10" s="25" customFormat="1" x14ac:dyDescent="0.25">
      <c r="A9" s="137" t="s">
        <v>127</v>
      </c>
      <c r="B9" s="138">
        <v>32.9</v>
      </c>
      <c r="C9" s="139">
        <v>0.76</v>
      </c>
      <c r="D9" s="140">
        <v>945.43255652102744</v>
      </c>
      <c r="E9" s="140" t="str">
        <f t="shared" si="0"/>
        <v>Anoxic</v>
      </c>
      <c r="F9" s="140" t="str">
        <f t="shared" si="1"/>
        <v>Non-euxinic</v>
      </c>
      <c r="G9" s="138">
        <v>8.81</v>
      </c>
      <c r="H9" s="141">
        <v>58.531116595825324</v>
      </c>
      <c r="I9" s="141">
        <v>15.425730562432403</v>
      </c>
      <c r="J9" s="138">
        <v>8.173285312730199</v>
      </c>
    </row>
    <row r="10" spans="1:10" x14ac:dyDescent="0.25">
      <c r="A10" s="5" t="s">
        <v>128</v>
      </c>
      <c r="B10" s="4">
        <v>34.4</v>
      </c>
      <c r="C10" s="3">
        <v>0.71</v>
      </c>
      <c r="D10" s="7">
        <v>1777.7604356710326</v>
      </c>
      <c r="E10" s="7" t="str">
        <f t="shared" si="0"/>
        <v>Anoxic</v>
      </c>
      <c r="F10" s="7" t="str">
        <f t="shared" si="1"/>
        <v>Euxinic</v>
      </c>
      <c r="G10" s="2">
        <v>11</v>
      </c>
      <c r="H10" s="2">
        <v>167.63239795552042</v>
      </c>
      <c r="I10" s="2">
        <v>30.742440518308289</v>
      </c>
      <c r="J10" s="4">
        <v>7.0623508172873963</v>
      </c>
    </row>
    <row r="11" spans="1:10" x14ac:dyDescent="0.25">
      <c r="A11" s="5" t="s">
        <v>129</v>
      </c>
      <c r="B11" s="4">
        <v>36</v>
      </c>
      <c r="C11" s="3">
        <v>0.68</v>
      </c>
      <c r="D11" s="7">
        <v>1203.7657451107752</v>
      </c>
      <c r="E11" s="7" t="str">
        <f t="shared" si="0"/>
        <v>Anoxic</v>
      </c>
      <c r="F11" s="7" t="str">
        <f t="shared" si="1"/>
        <v>Euxinic</v>
      </c>
      <c r="G11" s="2">
        <v>11</v>
      </c>
      <c r="H11" s="2">
        <v>100.89037904099685</v>
      </c>
      <c r="I11" s="2">
        <v>26.614025476879345</v>
      </c>
      <c r="J11" s="4">
        <v>7.5977285201741456</v>
      </c>
    </row>
    <row r="12" spans="1:10" x14ac:dyDescent="0.25">
      <c r="A12" s="5" t="s">
        <v>130</v>
      </c>
      <c r="B12" s="4">
        <v>37.5</v>
      </c>
      <c r="C12" s="3">
        <v>0.76</v>
      </c>
      <c r="D12" s="7">
        <v>897.25230222209552</v>
      </c>
      <c r="E12" s="7" t="str">
        <f t="shared" si="0"/>
        <v>Anoxic</v>
      </c>
      <c r="F12" s="7" t="str">
        <f t="shared" si="1"/>
        <v>Euxinic</v>
      </c>
      <c r="G12" s="4">
        <v>8.77</v>
      </c>
      <c r="H12" s="2">
        <v>166.92013809704287</v>
      </c>
      <c r="I12" s="2">
        <v>32.022975305694963</v>
      </c>
      <c r="J12" s="4">
        <v>8.4219139623594579</v>
      </c>
    </row>
    <row r="13" spans="1:10" x14ac:dyDescent="0.25">
      <c r="A13" s="5" t="s">
        <v>131</v>
      </c>
      <c r="B13" s="4">
        <v>39.5</v>
      </c>
      <c r="C13" s="3">
        <v>0.78</v>
      </c>
      <c r="D13" s="7">
        <v>1164.2260413457441</v>
      </c>
      <c r="E13" s="7" t="str">
        <f t="shared" si="0"/>
        <v>Anoxic</v>
      </c>
      <c r="F13" s="7" t="str">
        <f t="shared" si="1"/>
        <v>Euxinic</v>
      </c>
      <c r="G13" s="4">
        <v>7.83</v>
      </c>
      <c r="H13" s="2">
        <v>236.38258113432434</v>
      </c>
      <c r="I13" s="2">
        <v>35.327356226964682</v>
      </c>
      <c r="J13" s="4">
        <v>7.7506668419782754</v>
      </c>
    </row>
    <row r="14" spans="1:10" x14ac:dyDescent="0.25">
      <c r="A14" s="5" t="s">
        <v>132</v>
      </c>
      <c r="B14" s="4">
        <v>41.2</v>
      </c>
      <c r="C14" s="3">
        <v>0.69</v>
      </c>
      <c r="D14" s="7">
        <v>872.31948801829992</v>
      </c>
      <c r="E14" s="7" t="str">
        <f t="shared" si="0"/>
        <v>Anoxic</v>
      </c>
      <c r="F14" s="7" t="str">
        <f t="shared" si="1"/>
        <v>Euxinic</v>
      </c>
      <c r="G14" s="4">
        <v>6.87</v>
      </c>
      <c r="H14" s="2">
        <v>118.80005440778005</v>
      </c>
      <c r="I14" s="2">
        <v>26.104169799521674</v>
      </c>
      <c r="J14" s="4">
        <v>9.1068222464735165</v>
      </c>
    </row>
    <row r="15" spans="1:10" s="25" customFormat="1" x14ac:dyDescent="0.25">
      <c r="A15" s="137" t="s">
        <v>133</v>
      </c>
      <c r="B15" s="138">
        <v>42.9</v>
      </c>
      <c r="C15" s="139">
        <v>0.71</v>
      </c>
      <c r="D15" s="140">
        <v>683.88458432566517</v>
      </c>
      <c r="E15" s="140" t="str">
        <f t="shared" si="0"/>
        <v>Anoxic</v>
      </c>
      <c r="F15" s="140" t="str">
        <f t="shared" si="1"/>
        <v>Non-euxinic</v>
      </c>
      <c r="G15" s="138">
        <v>4.9000000000000004</v>
      </c>
      <c r="H15" s="141">
        <v>70.876382683700541</v>
      </c>
      <c r="I15" s="141">
        <v>17.398427397937517</v>
      </c>
      <c r="J15" s="138">
        <v>9.3479384393894698</v>
      </c>
    </row>
    <row r="16" spans="1:10" s="25" customFormat="1" x14ac:dyDescent="0.25">
      <c r="A16" s="137" t="s">
        <v>134</v>
      </c>
      <c r="B16" s="138">
        <v>44.1</v>
      </c>
      <c r="C16" s="139">
        <v>0.68</v>
      </c>
      <c r="D16" s="140">
        <v>682.27877957622945</v>
      </c>
      <c r="E16" s="140" t="str">
        <f t="shared" si="0"/>
        <v>Anoxic</v>
      </c>
      <c r="F16" s="140" t="str">
        <f t="shared" si="1"/>
        <v>Non-euxinic</v>
      </c>
      <c r="G16" s="138">
        <v>4.1399999999999997</v>
      </c>
      <c r="H16" s="141">
        <v>61.059836222179534</v>
      </c>
      <c r="I16" s="141">
        <v>13.315479957261658</v>
      </c>
      <c r="J16" s="138">
        <v>9.782420401441021</v>
      </c>
    </row>
    <row r="17" spans="1:10" x14ac:dyDescent="0.25">
      <c r="A17" s="5" t="s">
        <v>135</v>
      </c>
      <c r="B17" s="4">
        <v>46.4</v>
      </c>
      <c r="C17" s="3">
        <v>0.55000000000000004</v>
      </c>
      <c r="D17" s="7">
        <v>1070.5687176515798</v>
      </c>
      <c r="E17" s="7" t="str">
        <f t="shared" si="0"/>
        <v>Anoxic</v>
      </c>
      <c r="F17" s="7" t="str">
        <f t="shared" si="1"/>
        <v>Euxinic</v>
      </c>
      <c r="G17" s="4">
        <v>6.42</v>
      </c>
      <c r="H17" s="2">
        <v>102.15792437061992</v>
      </c>
      <c r="I17" s="2">
        <v>18.561046640104351</v>
      </c>
      <c r="J17" s="4">
        <v>8.6409960827652394</v>
      </c>
    </row>
    <row r="18" spans="1:10" x14ac:dyDescent="0.25">
      <c r="A18" s="5" t="s">
        <v>136</v>
      </c>
      <c r="B18" s="4">
        <v>48.6</v>
      </c>
      <c r="C18" s="3">
        <v>0.88</v>
      </c>
      <c r="D18" s="7">
        <v>790.31227264145662</v>
      </c>
      <c r="E18" s="7" t="str">
        <f t="shared" si="0"/>
        <v>Anoxic</v>
      </c>
      <c r="F18" s="7" t="str">
        <f t="shared" si="1"/>
        <v>Euxinic</v>
      </c>
      <c r="G18" s="4">
        <v>7.94</v>
      </c>
      <c r="H18" s="2">
        <v>135.24474328515467</v>
      </c>
      <c r="I18" s="2">
        <v>27.616455578270799</v>
      </c>
      <c r="J18" s="4">
        <v>7.4488676907829348</v>
      </c>
    </row>
    <row r="19" spans="1:10" x14ac:dyDescent="0.25">
      <c r="A19" s="5" t="s">
        <v>137</v>
      </c>
      <c r="B19" s="4">
        <v>51.4</v>
      </c>
      <c r="C19" s="3">
        <v>0.77</v>
      </c>
      <c r="D19" s="7">
        <v>1097.4090953884624</v>
      </c>
      <c r="E19" s="7" t="str">
        <f t="shared" si="0"/>
        <v>Anoxic</v>
      </c>
      <c r="F19" s="7" t="str">
        <f t="shared" si="1"/>
        <v>Euxinic</v>
      </c>
      <c r="G19" s="4">
        <v>8.18</v>
      </c>
      <c r="H19" s="2">
        <v>111.32455381963773</v>
      </c>
      <c r="I19" s="2">
        <v>24.616606103423869</v>
      </c>
      <c r="J19" s="4">
        <v>7.300261731661168</v>
      </c>
    </row>
    <row r="20" spans="1:10" x14ac:dyDescent="0.25">
      <c r="A20" s="142" t="s">
        <v>138</v>
      </c>
      <c r="B20" s="143">
        <v>53.5</v>
      </c>
      <c r="C20" s="3">
        <v>0.79</v>
      </c>
      <c r="D20" s="144">
        <v>760.65835076155315</v>
      </c>
      <c r="E20" s="7" t="str">
        <f t="shared" si="0"/>
        <v>Anoxic</v>
      </c>
      <c r="F20" s="7" t="str">
        <f t="shared" si="1"/>
        <v>Euxinic</v>
      </c>
      <c r="G20" s="143">
        <v>8.52</v>
      </c>
      <c r="H20" s="145">
        <v>123.9898373648914</v>
      </c>
      <c r="I20" s="145">
        <v>31.144929405156798</v>
      </c>
      <c r="J20" s="143">
        <v>7.3</v>
      </c>
    </row>
    <row r="21" spans="1:10" x14ac:dyDescent="0.25">
      <c r="A21" s="5" t="s">
        <v>139</v>
      </c>
      <c r="B21" s="4">
        <v>56.8</v>
      </c>
      <c r="C21" s="3">
        <v>0.86</v>
      </c>
      <c r="D21" s="7">
        <v>531.70543608732351</v>
      </c>
      <c r="E21" s="7" t="str">
        <f t="shared" si="0"/>
        <v>Anoxic</v>
      </c>
      <c r="F21" s="7" t="str">
        <f t="shared" si="1"/>
        <v>Euxinic</v>
      </c>
      <c r="G21" s="4">
        <v>7.33</v>
      </c>
      <c r="H21" s="2">
        <v>103.0971229233114</v>
      </c>
      <c r="I21" s="2">
        <v>25.66288837221245</v>
      </c>
      <c r="J21" s="4">
        <v>7.4838018894742993</v>
      </c>
    </row>
    <row r="22" spans="1:10" x14ac:dyDescent="0.25">
      <c r="A22" s="5" t="s">
        <v>140</v>
      </c>
      <c r="B22" s="4">
        <v>58.8</v>
      </c>
      <c r="C22" s="3">
        <v>1.29</v>
      </c>
      <c r="D22" s="7">
        <v>314.04962100654359</v>
      </c>
      <c r="E22" s="7" t="str">
        <f t="shared" si="0"/>
        <v>Anoxic</v>
      </c>
      <c r="F22" s="7" t="str">
        <f t="shared" si="1"/>
        <v>Euxinic</v>
      </c>
      <c r="G22" s="4">
        <v>8.49</v>
      </c>
      <c r="H22" s="2">
        <v>158.34603492350936</v>
      </c>
      <c r="I22" s="2">
        <v>36.792203926374768</v>
      </c>
      <c r="J22" s="4">
        <v>8.2614709754466222</v>
      </c>
    </row>
    <row r="23" spans="1:10" x14ac:dyDescent="0.25">
      <c r="A23" s="5" t="s">
        <v>141</v>
      </c>
      <c r="B23" s="4">
        <v>61.6</v>
      </c>
      <c r="C23" s="3">
        <v>1.26</v>
      </c>
      <c r="D23" s="7">
        <v>288.14276457519861</v>
      </c>
      <c r="E23" s="7" t="str">
        <f t="shared" si="0"/>
        <v>Anoxic</v>
      </c>
      <c r="F23" s="7" t="str">
        <f t="shared" si="1"/>
        <v>Euxinic</v>
      </c>
      <c r="G23" s="4">
        <v>7.03</v>
      </c>
      <c r="H23" s="2">
        <v>108.23453505552021</v>
      </c>
      <c r="I23" s="2">
        <v>26.709720887497536</v>
      </c>
      <c r="J23" s="4">
        <v>8.0995830115954739</v>
      </c>
    </row>
    <row r="24" spans="1:10" x14ac:dyDescent="0.25">
      <c r="A24" s="5" t="s">
        <v>142</v>
      </c>
      <c r="B24" s="4">
        <v>64.099999999999994</v>
      </c>
      <c r="C24" s="3">
        <v>1.31</v>
      </c>
      <c r="D24" s="7">
        <v>389.23219203613564</v>
      </c>
      <c r="E24" s="7" t="str">
        <f t="shared" si="0"/>
        <v>Anoxic</v>
      </c>
      <c r="F24" s="7" t="str">
        <f t="shared" si="1"/>
        <v>Euxinic</v>
      </c>
      <c r="G24" s="4">
        <v>6.11</v>
      </c>
      <c r="H24" s="2">
        <v>114.88432041798826</v>
      </c>
      <c r="I24" s="2">
        <v>25.183864069874527</v>
      </c>
      <c r="J24" s="4">
        <v>9.6112838014065858</v>
      </c>
    </row>
    <row r="25" spans="1:10" x14ac:dyDescent="0.25">
      <c r="A25" s="116" t="s">
        <v>356</v>
      </c>
      <c r="B25" s="146"/>
      <c r="C25" s="147"/>
      <c r="D25" s="79"/>
      <c r="E25" s="79"/>
      <c r="F25" s="79"/>
      <c r="G25" s="146"/>
      <c r="H25" s="148"/>
      <c r="I25" s="148"/>
      <c r="J25" s="146"/>
    </row>
    <row r="26" spans="1:10" x14ac:dyDescent="0.25">
      <c r="A26" s="5" t="s">
        <v>143</v>
      </c>
      <c r="B26" s="4">
        <v>73.900000000000006</v>
      </c>
      <c r="C26" s="3">
        <v>1.06</v>
      </c>
      <c r="D26" s="7">
        <v>254.65705116915126</v>
      </c>
      <c r="E26" s="7" t="str">
        <f>IF(G26&gt;1,"Anoxic","Non-anoxic")</f>
        <v>Anoxic</v>
      </c>
      <c r="F26" s="7" t="str">
        <f>IF(H26&gt;=100,"Euxinic","Non-euxinic")</f>
        <v>Non-euxinic</v>
      </c>
      <c r="G26" s="4">
        <v>6.41</v>
      </c>
      <c r="H26" s="149">
        <v>92.508741562915802</v>
      </c>
      <c r="I26" s="2">
        <v>24.893353182213055</v>
      </c>
      <c r="J26" s="4">
        <v>8.1104881273028653</v>
      </c>
    </row>
    <row r="27" spans="1:10" s="155" customFormat="1" x14ac:dyDescent="0.25">
      <c r="A27" s="150" t="s">
        <v>144</v>
      </c>
      <c r="B27" s="151">
        <v>85.8</v>
      </c>
      <c r="C27" s="152">
        <v>0.62</v>
      </c>
      <c r="D27" s="153">
        <v>223.68023549492725</v>
      </c>
      <c r="E27" s="153" t="str">
        <f>IF(G27&gt;1,"Anoxic","Non-anoxic")</f>
        <v>Anoxic</v>
      </c>
      <c r="F27" s="153" t="str">
        <f>IF(H27&gt;=100,"Euxinic","Non-euxinic")</f>
        <v>Non-euxinic</v>
      </c>
      <c r="G27" s="151">
        <v>7.29</v>
      </c>
      <c r="H27" s="154">
        <v>85.549607419704913</v>
      </c>
      <c r="I27" s="154">
        <v>21.091674000126872</v>
      </c>
      <c r="J27" s="151">
        <v>7.0928672515011071</v>
      </c>
    </row>
    <row r="28" spans="1:10" s="25" customFormat="1" x14ac:dyDescent="0.25">
      <c r="A28" s="137" t="s">
        <v>145</v>
      </c>
      <c r="B28" s="138">
        <v>87.7</v>
      </c>
      <c r="C28" s="139">
        <v>1.1000000000000001</v>
      </c>
      <c r="D28" s="140">
        <v>180.91172088242649</v>
      </c>
      <c r="E28" s="140" t="str">
        <f>IF(G28&gt;1,"Anoxic","Non-anoxic")</f>
        <v>Anoxic</v>
      </c>
      <c r="F28" s="140" t="str">
        <f>IF(H28&gt;=100,"Euxinic","Non-euxinic")</f>
        <v>Non-euxinic</v>
      </c>
      <c r="G28" s="138">
        <v>5.82</v>
      </c>
      <c r="H28" s="141">
        <v>74.934879729094348</v>
      </c>
      <c r="I28" s="141">
        <v>18.307046514491098</v>
      </c>
      <c r="J28" s="138">
        <v>8.3378083731891977</v>
      </c>
    </row>
    <row r="29" spans="1:10" x14ac:dyDescent="0.25">
      <c r="A29" s="116" t="s">
        <v>357</v>
      </c>
      <c r="B29" s="146"/>
      <c r="C29" s="147"/>
      <c r="D29" s="79"/>
      <c r="E29" s="79"/>
      <c r="F29" s="79"/>
      <c r="G29" s="146"/>
      <c r="H29" s="148"/>
      <c r="I29" s="148"/>
      <c r="J29" s="146"/>
    </row>
    <row r="30" spans="1:10" s="25" customFormat="1" x14ac:dyDescent="0.25">
      <c r="A30" s="137" t="s">
        <v>146</v>
      </c>
      <c r="B30" s="138">
        <v>92</v>
      </c>
      <c r="C30" s="139">
        <v>1.17</v>
      </c>
      <c r="D30" s="140">
        <v>164.28770842614034</v>
      </c>
      <c r="E30" s="140" t="str">
        <f t="shared" ref="E30:E37" si="2">IF(G30&gt;1,"Anoxic","Non-anoxic")</f>
        <v>Anoxic</v>
      </c>
      <c r="F30" s="140" t="str">
        <f t="shared" ref="F30:F37" si="3">IF(H30&gt;=100,"Euxinic","Non-euxinic")</f>
        <v>Non-euxinic</v>
      </c>
      <c r="G30" s="138">
        <v>4.45</v>
      </c>
      <c r="H30" s="141">
        <v>65.857922132248575</v>
      </c>
      <c r="I30" s="141">
        <v>18.911392061162015</v>
      </c>
      <c r="J30" s="138">
        <v>8.0991790297415474</v>
      </c>
    </row>
    <row r="31" spans="1:10" s="25" customFormat="1" x14ac:dyDescent="0.25">
      <c r="A31" s="137" t="s">
        <v>147</v>
      </c>
      <c r="B31" s="138">
        <v>98.1</v>
      </c>
      <c r="C31" s="139">
        <v>0.96</v>
      </c>
      <c r="D31" s="140">
        <v>159.09118485191254</v>
      </c>
      <c r="E31" s="140" t="str">
        <f t="shared" si="2"/>
        <v>Anoxic</v>
      </c>
      <c r="F31" s="140" t="str">
        <f t="shared" si="3"/>
        <v>Non-euxinic</v>
      </c>
      <c r="G31" s="138">
        <v>5.68</v>
      </c>
      <c r="H31" s="141">
        <v>60.121036947763962</v>
      </c>
      <c r="I31" s="141">
        <v>17.008112650923735</v>
      </c>
      <c r="J31" s="138">
        <v>6.7342899994098175</v>
      </c>
    </row>
    <row r="32" spans="1:10" x14ac:dyDescent="0.25">
      <c r="A32" s="5" t="s">
        <v>148</v>
      </c>
      <c r="B32" s="4">
        <v>103.1</v>
      </c>
      <c r="C32" s="3">
        <v>1.6</v>
      </c>
      <c r="D32" s="7">
        <v>122.45107530626267</v>
      </c>
      <c r="E32" s="7" t="str">
        <f t="shared" si="2"/>
        <v>Anoxic</v>
      </c>
      <c r="F32" s="7" t="str">
        <f t="shared" si="3"/>
        <v>Euxinic</v>
      </c>
      <c r="G32" s="4">
        <v>7.74</v>
      </c>
      <c r="H32" s="2">
        <v>120.78856725292816</v>
      </c>
      <c r="I32" s="2">
        <v>22.612519212956862</v>
      </c>
      <c r="J32" s="4">
        <v>6.1407084006011834</v>
      </c>
    </row>
    <row r="33" spans="1:10" x14ac:dyDescent="0.25">
      <c r="A33" s="5" t="s">
        <v>149</v>
      </c>
      <c r="B33" s="4">
        <v>105.1</v>
      </c>
      <c r="C33" s="3">
        <v>1.27</v>
      </c>
      <c r="D33" s="7">
        <v>127.59568874527685</v>
      </c>
      <c r="E33" s="7" t="str">
        <f t="shared" si="2"/>
        <v>Anoxic</v>
      </c>
      <c r="F33" s="7" t="str">
        <f t="shared" si="3"/>
        <v>Euxinic</v>
      </c>
      <c r="G33" s="4">
        <v>7.65</v>
      </c>
      <c r="H33" s="2">
        <v>108.2987947715735</v>
      </c>
      <c r="I33" s="2">
        <v>22.482853886161898</v>
      </c>
      <c r="J33" s="4">
        <v>6.2098671464778539</v>
      </c>
    </row>
    <row r="34" spans="1:10" s="155" customFormat="1" x14ac:dyDescent="0.25">
      <c r="A34" s="150" t="s">
        <v>150</v>
      </c>
      <c r="B34" s="151">
        <v>108.3</v>
      </c>
      <c r="C34" s="152">
        <v>1.69</v>
      </c>
      <c r="D34" s="153">
        <v>101.31745539927483</v>
      </c>
      <c r="E34" s="153" t="str">
        <f t="shared" si="2"/>
        <v>Anoxic</v>
      </c>
      <c r="F34" s="153" t="str">
        <f t="shared" si="3"/>
        <v>Non-euxinic</v>
      </c>
      <c r="G34" s="151">
        <v>4.97</v>
      </c>
      <c r="H34" s="154">
        <v>70.337128194276701</v>
      </c>
      <c r="I34" s="154">
        <v>15.91241978493502</v>
      </c>
      <c r="J34" s="151">
        <v>5.4710292125074425</v>
      </c>
    </row>
    <row r="35" spans="1:10" s="155" customFormat="1" x14ac:dyDescent="0.25">
      <c r="A35" s="150" t="s">
        <v>151</v>
      </c>
      <c r="B35" s="151">
        <v>110.1</v>
      </c>
      <c r="C35" s="152">
        <v>1.45</v>
      </c>
      <c r="D35" s="153">
        <v>119.46057580561674</v>
      </c>
      <c r="E35" s="153" t="str">
        <f t="shared" si="2"/>
        <v>Anoxic</v>
      </c>
      <c r="F35" s="153" t="str">
        <f t="shared" si="3"/>
        <v>Non-euxinic</v>
      </c>
      <c r="G35" s="151">
        <v>7.1</v>
      </c>
      <c r="H35" s="154">
        <v>83.750184515949343</v>
      </c>
      <c r="I35" s="154">
        <v>20.135241877734053</v>
      </c>
      <c r="J35" s="151">
        <v>6.3392650643778135</v>
      </c>
    </row>
    <row r="36" spans="1:10" s="155" customFormat="1" x14ac:dyDescent="0.25">
      <c r="A36" s="150" t="s">
        <v>152</v>
      </c>
      <c r="B36" s="151">
        <v>114.2</v>
      </c>
      <c r="C36" s="152">
        <v>1.57</v>
      </c>
      <c r="D36" s="153">
        <v>89.303988198248078</v>
      </c>
      <c r="E36" s="153" t="str">
        <f t="shared" si="2"/>
        <v>Anoxic</v>
      </c>
      <c r="F36" s="153" t="str">
        <f t="shared" si="3"/>
        <v>Non-euxinic</v>
      </c>
      <c r="G36" s="151">
        <v>5.51</v>
      </c>
      <c r="H36" s="154">
        <v>65.454154411821733</v>
      </c>
      <c r="I36" s="154">
        <v>13.982884319127285</v>
      </c>
      <c r="J36" s="151">
        <v>4.7779887935091692</v>
      </c>
    </row>
    <row r="37" spans="1:10" x14ac:dyDescent="0.25">
      <c r="A37" s="5" t="s">
        <v>153</v>
      </c>
      <c r="B37" s="4">
        <v>118.2</v>
      </c>
      <c r="C37" s="3">
        <v>1.65</v>
      </c>
      <c r="D37" s="7">
        <v>113.41841138267073</v>
      </c>
      <c r="E37" s="7" t="str">
        <f t="shared" si="2"/>
        <v>Anoxic</v>
      </c>
      <c r="F37" s="7" t="str">
        <f t="shared" si="3"/>
        <v>Euxinic</v>
      </c>
      <c r="G37" s="4">
        <v>9.26</v>
      </c>
      <c r="H37" s="2">
        <v>125.09155121063053</v>
      </c>
      <c r="I37" s="2">
        <v>29.532330854266966</v>
      </c>
      <c r="J37" s="4">
        <v>4.8386551997754461</v>
      </c>
    </row>
    <row r="38" spans="1:10" x14ac:dyDescent="0.25">
      <c r="A38" s="116" t="s">
        <v>358</v>
      </c>
      <c r="B38" s="146"/>
      <c r="C38" s="147"/>
      <c r="D38" s="79"/>
      <c r="E38" s="79"/>
      <c r="F38" s="79"/>
      <c r="G38" s="146"/>
      <c r="H38" s="148"/>
      <c r="I38" s="148"/>
      <c r="J38" s="146"/>
    </row>
    <row r="39" spans="1:10" x14ac:dyDescent="0.25">
      <c r="A39" s="5" t="s">
        <v>154</v>
      </c>
      <c r="B39" s="4">
        <v>120.2</v>
      </c>
      <c r="C39" s="3">
        <v>1.27</v>
      </c>
      <c r="D39" s="7">
        <v>167.09835857779328</v>
      </c>
      <c r="E39" s="7" t="str">
        <f t="shared" ref="E39:E44" si="4">IF(G39&gt;1,"Anoxic","Non-anoxic")</f>
        <v>Anoxic</v>
      </c>
      <c r="F39" s="7" t="str">
        <f t="shared" ref="F39:F44" si="5">IF(H39&gt;=100,"Euxinic","Non-euxinic")</f>
        <v>Euxinic</v>
      </c>
      <c r="G39" s="4">
        <v>9.94</v>
      </c>
      <c r="H39" s="2">
        <v>132.79611328582763</v>
      </c>
      <c r="I39" s="2">
        <v>26.69862922326055</v>
      </c>
      <c r="J39" s="4">
        <v>6.3253879356879921</v>
      </c>
    </row>
    <row r="40" spans="1:10" s="25" customFormat="1" x14ac:dyDescent="0.25">
      <c r="A40" s="137" t="s">
        <v>155</v>
      </c>
      <c r="B40" s="138">
        <v>123</v>
      </c>
      <c r="C40" s="139">
        <v>2.02</v>
      </c>
      <c r="D40" s="140">
        <v>139.17615871403629</v>
      </c>
      <c r="E40" s="140" t="str">
        <f t="shared" si="4"/>
        <v>Anoxic</v>
      </c>
      <c r="F40" s="140" t="str">
        <f t="shared" si="5"/>
        <v>Non-euxinic</v>
      </c>
      <c r="G40" s="141">
        <v>12.18</v>
      </c>
      <c r="H40" s="141">
        <v>58.658192512321385</v>
      </c>
      <c r="I40" s="141">
        <v>26.392198945787136</v>
      </c>
      <c r="J40" s="138">
        <v>6.6659583734460712</v>
      </c>
    </row>
    <row r="41" spans="1:10" x14ac:dyDescent="0.25">
      <c r="A41" s="5" t="s">
        <v>156</v>
      </c>
      <c r="B41" s="4">
        <v>126.1</v>
      </c>
      <c r="C41" s="3">
        <v>1.22</v>
      </c>
      <c r="D41" s="7">
        <v>162.5847192410954</v>
      </c>
      <c r="E41" s="7" t="str">
        <f t="shared" si="4"/>
        <v>Anoxic</v>
      </c>
      <c r="F41" s="7" t="str">
        <f t="shared" si="5"/>
        <v>Euxinic</v>
      </c>
      <c r="G41" s="4">
        <v>8.2200000000000006</v>
      </c>
      <c r="H41" s="2">
        <v>134.07328769573155</v>
      </c>
      <c r="I41" s="2">
        <v>27.279394248443165</v>
      </c>
      <c r="J41" s="4">
        <v>7.1900799052824738</v>
      </c>
    </row>
    <row r="42" spans="1:10" x14ac:dyDescent="0.25">
      <c r="A42" s="5" t="s">
        <v>157</v>
      </c>
      <c r="B42" s="4">
        <v>128.6</v>
      </c>
      <c r="C42" s="8">
        <v>1.73</v>
      </c>
      <c r="D42" s="7">
        <v>124.98257761445034</v>
      </c>
      <c r="E42" s="7" t="str">
        <f t="shared" si="4"/>
        <v>Anoxic</v>
      </c>
      <c r="F42" s="7" t="str">
        <f t="shared" si="5"/>
        <v>Euxinic</v>
      </c>
      <c r="G42" s="2">
        <v>13.14</v>
      </c>
      <c r="H42" s="2">
        <v>114.79575438828228</v>
      </c>
      <c r="I42" s="2">
        <v>25.500947986472497</v>
      </c>
      <c r="J42" s="4">
        <v>6.7961451516285525</v>
      </c>
    </row>
    <row r="43" spans="1:10" x14ac:dyDescent="0.25">
      <c r="A43" s="5" t="s">
        <v>158</v>
      </c>
      <c r="B43" s="4">
        <v>130.9</v>
      </c>
      <c r="C43" s="8">
        <v>2.02</v>
      </c>
      <c r="D43" s="7">
        <v>135.85919091355757</v>
      </c>
      <c r="E43" s="7" t="str">
        <f t="shared" si="4"/>
        <v>Anoxic</v>
      </c>
      <c r="F43" s="7" t="str">
        <f t="shared" si="5"/>
        <v>Euxinic</v>
      </c>
      <c r="G43" s="4">
        <v>7.18</v>
      </c>
      <c r="H43" s="2">
        <v>111.01344201393802</v>
      </c>
      <c r="I43" s="2">
        <v>20.302869704998582</v>
      </c>
      <c r="J43" s="4">
        <v>7.4113510146803199</v>
      </c>
    </row>
    <row r="44" spans="1:10" x14ac:dyDescent="0.25">
      <c r="A44" s="10" t="s">
        <v>159</v>
      </c>
      <c r="B44" s="9">
        <v>135.30000000000001</v>
      </c>
      <c r="C44" s="8">
        <v>0.97</v>
      </c>
      <c r="D44" s="75">
        <v>548.2194636871269</v>
      </c>
      <c r="E44" s="7" t="str">
        <f t="shared" si="4"/>
        <v>Anoxic</v>
      </c>
      <c r="F44" s="7" t="str">
        <f t="shared" si="5"/>
        <v>Euxinic</v>
      </c>
      <c r="G44" s="6">
        <v>14.38</v>
      </c>
      <c r="H44" s="6">
        <v>151.79878293134192</v>
      </c>
      <c r="I44" s="6">
        <v>37.658722080915716</v>
      </c>
      <c r="J44" s="9">
        <v>7.3446607607094316</v>
      </c>
    </row>
    <row r="45" spans="1:10" x14ac:dyDescent="0.25">
      <c r="C45" s="107"/>
    </row>
    <row r="46" spans="1:10" x14ac:dyDescent="0.25">
      <c r="C46" s="107"/>
      <c r="J46" s="156"/>
    </row>
    <row r="47" spans="1:10" ht="13.8" x14ac:dyDescent="0.25">
      <c r="A47" s="157"/>
      <c r="B47" s="157"/>
      <c r="C47" s="107"/>
      <c r="D47" s="157"/>
      <c r="E47" s="157"/>
      <c r="F47" s="157"/>
      <c r="G47" s="157"/>
      <c r="H47" s="157"/>
      <c r="I47" s="157"/>
      <c r="J47" s="156"/>
    </row>
    <row r="48" spans="1:10" ht="13.8" x14ac:dyDescent="0.25">
      <c r="A48" s="157"/>
      <c r="B48" s="157"/>
      <c r="C48" s="107"/>
      <c r="D48" s="7"/>
      <c r="E48" s="7"/>
      <c r="F48" s="7"/>
      <c r="G48" s="158"/>
      <c r="H48" s="7"/>
      <c r="I48" s="7"/>
      <c r="J48" s="156"/>
    </row>
    <row r="49" spans="1:10" ht="13.8" x14ac:dyDescent="0.25">
      <c r="A49" s="157"/>
      <c r="B49" s="157"/>
      <c r="C49" s="107"/>
      <c r="D49" s="157"/>
      <c r="E49" s="157"/>
      <c r="F49" s="157"/>
      <c r="G49" s="157"/>
      <c r="H49" s="157"/>
      <c r="I49" s="157"/>
      <c r="J49" s="156"/>
    </row>
    <row r="50" spans="1:10" ht="13.8" x14ac:dyDescent="0.25">
      <c r="A50" s="157"/>
      <c r="B50" s="157"/>
      <c r="C50" s="107"/>
      <c r="D50" s="157"/>
      <c r="E50" s="157"/>
      <c r="F50" s="157"/>
      <c r="G50" s="157"/>
      <c r="H50" s="157"/>
      <c r="I50" s="157"/>
      <c r="J50" s="158"/>
    </row>
    <row r="51" spans="1:10" x14ac:dyDescent="0.25">
      <c r="C51" s="107"/>
    </row>
    <row r="52" spans="1:10" x14ac:dyDescent="0.25">
      <c r="C52" s="107"/>
    </row>
    <row r="53" spans="1:10" x14ac:dyDescent="0.25">
      <c r="C53" s="156"/>
    </row>
  </sheetData>
  <phoneticPr fontId="19" type="noConversion"/>
  <pageMargins left="0.7" right="0.7" top="0.75" bottom="0.75" header="0.3" footer="0.3"/>
  <pageSetup orientation="portrait" horizontalDpi="4294967293" verticalDpi="36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0AE11-A5CE-45EB-8F98-150E87F470FC}">
  <sheetPr>
    <tabColor rgb="FFE76549"/>
  </sheetPr>
  <dimension ref="A1:I25"/>
  <sheetViews>
    <sheetView workbookViewId="0">
      <selection activeCell="O37" sqref="O37"/>
    </sheetView>
  </sheetViews>
  <sheetFormatPr defaultRowHeight="13.2" x14ac:dyDescent="0.25"/>
  <cols>
    <col min="1" max="1" width="10.77734375" style="32" customWidth="1"/>
    <col min="2" max="2" width="6.21875" style="32" bestFit="1" customWidth="1"/>
    <col min="3" max="3" width="5" style="32" bestFit="1" customWidth="1"/>
    <col min="4" max="4" width="6.109375" style="32" bestFit="1" customWidth="1"/>
    <col min="5" max="5" width="10.5546875" style="32" bestFit="1" customWidth="1"/>
    <col min="6" max="6" width="7.77734375" style="32" bestFit="1" customWidth="1"/>
    <col min="7" max="7" width="6.33203125" style="32" bestFit="1" customWidth="1"/>
    <col min="8" max="8" width="6.5546875" style="32" bestFit="1" customWidth="1"/>
    <col min="9" max="16384" width="8.88671875" style="32"/>
  </cols>
  <sheetData>
    <row r="1" spans="1:9" ht="15.6" x14ac:dyDescent="0.25">
      <c r="A1" s="33" t="s">
        <v>292</v>
      </c>
      <c r="B1" s="33" t="s">
        <v>333</v>
      </c>
      <c r="C1" s="33" t="s">
        <v>117</v>
      </c>
      <c r="D1" s="33" t="s">
        <v>6</v>
      </c>
      <c r="E1" s="33" t="s">
        <v>464</v>
      </c>
      <c r="F1" s="33" t="s">
        <v>7</v>
      </c>
      <c r="G1" s="33" t="s">
        <v>110</v>
      </c>
      <c r="H1" s="33" t="s">
        <v>5</v>
      </c>
    </row>
    <row r="2" spans="1:9" ht="13.8" x14ac:dyDescent="0.25">
      <c r="A2" s="31"/>
      <c r="B2" s="31" t="s">
        <v>365</v>
      </c>
      <c r="C2" s="31" t="s">
        <v>365</v>
      </c>
      <c r="D2" s="31" t="s">
        <v>11</v>
      </c>
      <c r="E2" s="31" t="s">
        <v>542</v>
      </c>
      <c r="F2" s="31" t="s">
        <v>11</v>
      </c>
      <c r="G2" s="31" t="s">
        <v>11</v>
      </c>
      <c r="H2" s="31" t="s">
        <v>324</v>
      </c>
    </row>
    <row r="3" spans="1:9" x14ac:dyDescent="0.25">
      <c r="A3" s="30" t="s">
        <v>363</v>
      </c>
      <c r="B3" s="29"/>
      <c r="C3" s="29"/>
      <c r="D3" s="29"/>
      <c r="E3" s="29"/>
      <c r="F3" s="29"/>
      <c r="G3" s="29"/>
      <c r="H3" s="29"/>
    </row>
    <row r="4" spans="1:9" s="25" customFormat="1" x14ac:dyDescent="0.25">
      <c r="A4" s="28" t="s">
        <v>272</v>
      </c>
      <c r="B4" s="27">
        <v>-0.99</v>
      </c>
      <c r="C4" s="28">
        <v>0.05</v>
      </c>
      <c r="D4" s="136">
        <v>33.5</v>
      </c>
      <c r="E4" s="28" t="str">
        <f>IF(F4&gt;=100,"Euxinic","Non-euxinic")</f>
        <v>Non-euxinic</v>
      </c>
      <c r="F4" s="28">
        <v>1.7</v>
      </c>
      <c r="G4" s="134">
        <v>6.14</v>
      </c>
      <c r="H4" s="134">
        <v>8.65</v>
      </c>
      <c r="I4" s="26"/>
    </row>
    <row r="5" spans="1:9" s="25" customFormat="1" x14ac:dyDescent="0.25">
      <c r="A5" s="28" t="s">
        <v>273</v>
      </c>
      <c r="B5" s="27">
        <v>1.22</v>
      </c>
      <c r="C5" s="28">
        <v>7.0000000000000007E-2</v>
      </c>
      <c r="D5" s="134">
        <v>8.77</v>
      </c>
      <c r="E5" s="28" t="str">
        <f t="shared" ref="E5:E23" si="0">IF(F5&gt;=100,"Euxinic","Non-euxinic")</f>
        <v>Non-euxinic</v>
      </c>
      <c r="F5" s="134">
        <v>1.54</v>
      </c>
      <c r="G5" s="134">
        <v>2.13</v>
      </c>
      <c r="H5" s="28">
        <v>0.88</v>
      </c>
      <c r="I5" s="26"/>
    </row>
    <row r="6" spans="1:9" s="25" customFormat="1" x14ac:dyDescent="0.25">
      <c r="A6" s="28" t="s">
        <v>274</v>
      </c>
      <c r="B6" s="27">
        <v>6.9999999999999993E-2</v>
      </c>
      <c r="C6" s="28">
        <v>0.08</v>
      </c>
      <c r="D6" s="136">
        <v>15.9</v>
      </c>
      <c r="E6" s="28" t="str">
        <f t="shared" si="0"/>
        <v>Non-euxinic</v>
      </c>
      <c r="F6" s="134">
        <v>1.99</v>
      </c>
      <c r="G6" s="134">
        <v>3.37</v>
      </c>
      <c r="H6" s="134">
        <v>5.15</v>
      </c>
      <c r="I6" s="26"/>
    </row>
    <row r="7" spans="1:9" s="25" customFormat="1" x14ac:dyDescent="0.25">
      <c r="A7" s="28" t="s">
        <v>275</v>
      </c>
      <c r="B7" s="27">
        <v>-0.28000000000000003</v>
      </c>
      <c r="C7" s="28">
        <v>0.04</v>
      </c>
      <c r="D7" s="136">
        <v>26.5</v>
      </c>
      <c r="E7" s="28" t="str">
        <f t="shared" si="0"/>
        <v>Non-euxinic</v>
      </c>
      <c r="F7" s="134">
        <v>7.07</v>
      </c>
      <c r="G7" s="134">
        <v>4.7699999999999996</v>
      </c>
      <c r="H7" s="134">
        <v>6.61</v>
      </c>
      <c r="I7" s="26"/>
    </row>
    <row r="8" spans="1:9" s="25" customFormat="1" x14ac:dyDescent="0.25">
      <c r="A8" s="28" t="s">
        <v>276</v>
      </c>
      <c r="B8" s="27">
        <v>0.11</v>
      </c>
      <c r="C8" s="28">
        <v>0.08</v>
      </c>
      <c r="D8" s="136">
        <v>324</v>
      </c>
      <c r="E8" s="28" t="str">
        <f t="shared" si="0"/>
        <v>Non-euxinic</v>
      </c>
      <c r="F8" s="136">
        <v>22.8</v>
      </c>
      <c r="G8" s="28">
        <v>10.4</v>
      </c>
      <c r="H8" s="134">
        <v>7.19</v>
      </c>
      <c r="I8" s="26"/>
    </row>
    <row r="9" spans="1:9" s="25" customFormat="1" x14ac:dyDescent="0.25">
      <c r="A9" s="28" t="s">
        <v>277</v>
      </c>
      <c r="B9" s="27">
        <v>-0.25</v>
      </c>
      <c r="C9" s="28">
        <v>0.1</v>
      </c>
      <c r="D9" s="136">
        <v>31.2</v>
      </c>
      <c r="E9" s="28" t="str">
        <f t="shared" si="0"/>
        <v>Non-euxinic</v>
      </c>
      <c r="F9" s="134">
        <v>4.82</v>
      </c>
      <c r="G9" s="134">
        <v>4.7699999999999996</v>
      </c>
      <c r="H9" s="134">
        <v>3.49</v>
      </c>
      <c r="I9" s="26"/>
    </row>
    <row r="10" spans="1:9" s="25" customFormat="1" x14ac:dyDescent="0.25">
      <c r="A10" s="28" t="s">
        <v>278</v>
      </c>
      <c r="B10" s="27">
        <v>-0.19</v>
      </c>
      <c r="C10" s="28">
        <v>0.08</v>
      </c>
      <c r="D10" s="136">
        <v>70.8</v>
      </c>
      <c r="E10" s="28" t="str">
        <f t="shared" si="0"/>
        <v>Non-euxinic</v>
      </c>
      <c r="F10" s="134">
        <v>9.2100000000000009</v>
      </c>
      <c r="G10" s="28">
        <v>13</v>
      </c>
      <c r="H10" s="134">
        <v>6.28</v>
      </c>
      <c r="I10" s="26"/>
    </row>
    <row r="11" spans="1:9" x14ac:dyDescent="0.25">
      <c r="A11" s="24" t="s">
        <v>279</v>
      </c>
      <c r="B11" s="23">
        <v>1.58</v>
      </c>
      <c r="C11" s="24">
        <v>7.0000000000000007E-2</v>
      </c>
      <c r="D11" s="135">
        <v>742</v>
      </c>
      <c r="E11" s="24" t="str">
        <f t="shared" si="0"/>
        <v>Euxinic</v>
      </c>
      <c r="F11" s="135">
        <v>214</v>
      </c>
      <c r="G11" s="24">
        <v>21</v>
      </c>
      <c r="H11" s="22">
        <v>8.7100000000000009</v>
      </c>
      <c r="I11" s="26"/>
    </row>
    <row r="12" spans="1:9" x14ac:dyDescent="0.25">
      <c r="A12" s="24" t="s">
        <v>280</v>
      </c>
      <c r="B12" s="23">
        <v>2.35</v>
      </c>
      <c r="C12" s="24">
        <v>0.09</v>
      </c>
      <c r="D12" s="135">
        <v>2227</v>
      </c>
      <c r="E12" s="24" t="str">
        <f t="shared" si="0"/>
        <v>Euxinic</v>
      </c>
      <c r="F12" s="135">
        <v>898</v>
      </c>
      <c r="G12" s="135">
        <v>71.400000000000006</v>
      </c>
      <c r="H12" s="135">
        <v>27.72</v>
      </c>
      <c r="I12" s="26"/>
    </row>
    <row r="13" spans="1:9" s="25" customFormat="1" x14ac:dyDescent="0.25">
      <c r="A13" s="28" t="s">
        <v>281</v>
      </c>
      <c r="B13" s="27">
        <v>0.27999999999999997</v>
      </c>
      <c r="C13" s="28">
        <v>0.08</v>
      </c>
      <c r="D13" s="136">
        <v>331</v>
      </c>
      <c r="E13" s="28" t="str">
        <f t="shared" si="0"/>
        <v>Non-euxinic</v>
      </c>
      <c r="F13" s="136">
        <v>32.299999999999997</v>
      </c>
      <c r="G13" s="136">
        <v>15.8</v>
      </c>
      <c r="H13" s="134">
        <v>8.59</v>
      </c>
      <c r="I13" s="26"/>
    </row>
    <row r="14" spans="1:9" x14ac:dyDescent="0.25">
      <c r="A14" s="24" t="s">
        <v>282</v>
      </c>
      <c r="B14" s="23">
        <v>0.31</v>
      </c>
      <c r="C14" s="24">
        <v>0.05</v>
      </c>
      <c r="D14" s="135">
        <v>985</v>
      </c>
      <c r="E14" s="24" t="str">
        <f t="shared" si="0"/>
        <v>Euxinic</v>
      </c>
      <c r="F14" s="135">
        <v>159</v>
      </c>
      <c r="G14" s="135">
        <v>54.5</v>
      </c>
      <c r="H14" s="135">
        <v>13.94</v>
      </c>
      <c r="I14" s="26"/>
    </row>
    <row r="15" spans="1:9" s="25" customFormat="1" x14ac:dyDescent="0.25">
      <c r="A15" s="28" t="s">
        <v>283</v>
      </c>
      <c r="B15" s="27">
        <v>1.69</v>
      </c>
      <c r="C15" s="28">
        <v>0.06</v>
      </c>
      <c r="D15" s="136">
        <v>95.7</v>
      </c>
      <c r="E15" s="28" t="str">
        <f t="shared" si="0"/>
        <v>Non-euxinic</v>
      </c>
      <c r="F15" s="136">
        <v>23.7</v>
      </c>
      <c r="G15" s="134">
        <v>3.27</v>
      </c>
      <c r="H15" s="134">
        <v>7.28</v>
      </c>
      <c r="I15" s="26"/>
    </row>
    <row r="16" spans="1:9" s="25" customFormat="1" x14ac:dyDescent="0.25">
      <c r="A16" s="28" t="s">
        <v>284</v>
      </c>
      <c r="B16" s="27">
        <v>1.24</v>
      </c>
      <c r="C16" s="28">
        <v>0.08</v>
      </c>
      <c r="D16" s="136">
        <v>109</v>
      </c>
      <c r="E16" s="28" t="str">
        <f t="shared" si="0"/>
        <v>Non-euxinic</v>
      </c>
      <c r="F16" s="136">
        <v>19.100000000000001</v>
      </c>
      <c r="G16" s="136">
        <v>11.5</v>
      </c>
      <c r="H16" s="134">
        <v>13.1</v>
      </c>
      <c r="I16" s="26"/>
    </row>
    <row r="17" spans="1:9" x14ac:dyDescent="0.25">
      <c r="A17" s="24" t="s">
        <v>285</v>
      </c>
      <c r="B17" s="23">
        <v>2.11</v>
      </c>
      <c r="C17" s="24">
        <v>0.04</v>
      </c>
      <c r="D17" s="135">
        <v>496</v>
      </c>
      <c r="E17" s="24" t="str">
        <f t="shared" si="0"/>
        <v>Euxinic</v>
      </c>
      <c r="F17" s="135">
        <v>102.2</v>
      </c>
      <c r="G17" s="135">
        <v>23.7</v>
      </c>
      <c r="H17" s="135">
        <v>21.9</v>
      </c>
      <c r="I17" s="26"/>
    </row>
    <row r="18" spans="1:9" s="25" customFormat="1" x14ac:dyDescent="0.25">
      <c r="A18" s="28" t="s">
        <v>286</v>
      </c>
      <c r="B18" s="27">
        <v>0.87</v>
      </c>
      <c r="C18" s="28">
        <v>0.03</v>
      </c>
      <c r="D18" s="136">
        <v>156</v>
      </c>
      <c r="E18" s="28" t="str">
        <f t="shared" si="0"/>
        <v>Non-euxinic</v>
      </c>
      <c r="F18" s="28">
        <v>9.9</v>
      </c>
      <c r="G18" s="134">
        <v>9.92</v>
      </c>
      <c r="H18" s="134">
        <v>1.63</v>
      </c>
      <c r="I18" s="26"/>
    </row>
    <row r="19" spans="1:9" x14ac:dyDescent="0.25">
      <c r="A19" s="24" t="s">
        <v>287</v>
      </c>
      <c r="B19" s="23">
        <v>2.08</v>
      </c>
      <c r="C19" s="24">
        <v>0.08</v>
      </c>
      <c r="D19" s="135">
        <v>897</v>
      </c>
      <c r="E19" s="24" t="str">
        <f t="shared" si="0"/>
        <v>Euxinic</v>
      </c>
      <c r="F19" s="135">
        <v>135.19999999999999</v>
      </c>
      <c r="G19" s="135">
        <v>26.7</v>
      </c>
      <c r="H19" s="135">
        <v>22.66</v>
      </c>
      <c r="I19" s="26"/>
    </row>
    <row r="20" spans="1:9" s="25" customFormat="1" x14ac:dyDescent="0.25">
      <c r="A20" s="28" t="s">
        <v>288</v>
      </c>
      <c r="B20" s="27">
        <v>0.86</v>
      </c>
      <c r="C20" s="28">
        <v>0.02</v>
      </c>
      <c r="D20" s="136">
        <v>787</v>
      </c>
      <c r="E20" s="28" t="str">
        <f t="shared" si="0"/>
        <v>Non-euxinic</v>
      </c>
      <c r="F20" s="136">
        <v>88.7</v>
      </c>
      <c r="G20" s="136">
        <v>31.5</v>
      </c>
      <c r="H20" s="136">
        <v>20.7</v>
      </c>
      <c r="I20" s="26"/>
    </row>
    <row r="21" spans="1:9" s="25" customFormat="1" x14ac:dyDescent="0.25">
      <c r="A21" s="28" t="s">
        <v>289</v>
      </c>
      <c r="B21" s="27">
        <v>0.05</v>
      </c>
      <c r="C21" s="28">
        <v>0.08</v>
      </c>
      <c r="D21" s="136">
        <v>231</v>
      </c>
      <c r="E21" s="28" t="str">
        <f t="shared" si="0"/>
        <v>Non-euxinic</v>
      </c>
      <c r="F21" s="136">
        <v>17.7</v>
      </c>
      <c r="G21" s="134">
        <v>6.77</v>
      </c>
      <c r="H21" s="136">
        <v>11.93</v>
      </c>
      <c r="I21" s="26"/>
    </row>
    <row r="22" spans="1:9" s="25" customFormat="1" x14ac:dyDescent="0.25">
      <c r="A22" s="28" t="s">
        <v>290</v>
      </c>
      <c r="B22" s="27">
        <v>0.23</v>
      </c>
      <c r="C22" s="28">
        <v>0.03</v>
      </c>
      <c r="D22" s="28">
        <v>375</v>
      </c>
      <c r="E22" s="28" t="str">
        <f t="shared" si="0"/>
        <v>Non-euxinic</v>
      </c>
      <c r="F22" s="136">
        <v>12.7</v>
      </c>
      <c r="G22" s="136">
        <v>22.2</v>
      </c>
      <c r="H22" s="136">
        <v>23.94</v>
      </c>
      <c r="I22" s="26"/>
    </row>
    <row r="23" spans="1:9" s="25" customFormat="1" ht="13.8" thickBot="1" x14ac:dyDescent="0.3">
      <c r="A23" s="21" t="s">
        <v>291</v>
      </c>
      <c r="B23" s="20">
        <v>-0.75</v>
      </c>
      <c r="C23" s="21">
        <v>0.04</v>
      </c>
      <c r="D23" s="21">
        <v>189</v>
      </c>
      <c r="E23" s="28" t="str">
        <f t="shared" si="0"/>
        <v>Non-euxinic</v>
      </c>
      <c r="F23" s="21">
        <v>6.7</v>
      </c>
      <c r="G23" s="19">
        <v>7.21</v>
      </c>
      <c r="H23" s="19">
        <v>9.59</v>
      </c>
      <c r="I23" s="26"/>
    </row>
    <row r="24" spans="1:9" x14ac:dyDescent="0.25">
      <c r="B24" s="101"/>
      <c r="C24" s="101"/>
      <c r="D24" s="101"/>
      <c r="E24" s="101"/>
      <c r="F24" s="101"/>
      <c r="G24" s="101"/>
      <c r="H24" s="101"/>
    </row>
    <row r="25" spans="1:9" x14ac:dyDescent="0.25">
      <c r="A25" s="10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8D3BB-5487-4675-AF7A-A0C8AA281F04}">
  <sheetPr>
    <tabColor rgb="FF00B9E7"/>
  </sheetPr>
  <dimension ref="A1:N66"/>
  <sheetViews>
    <sheetView workbookViewId="0">
      <pane ySplit="1" topLeftCell="A2" activePane="bottomLeft" state="frozen"/>
      <selection sqref="A1:XFD1048576"/>
      <selection pane="bottomLeft" activeCell="P37" sqref="P37:P38"/>
    </sheetView>
  </sheetViews>
  <sheetFormatPr defaultRowHeight="13.2" x14ac:dyDescent="0.25"/>
  <cols>
    <col min="1" max="1" width="6" style="46" customWidth="1"/>
    <col min="2" max="2" width="9.33203125" style="46" bestFit="1" customWidth="1"/>
    <col min="3" max="3" width="16.5546875" style="46" bestFit="1" customWidth="1"/>
    <col min="4" max="4" width="8.21875" style="46" bestFit="1" customWidth="1"/>
    <col min="5" max="5" width="5.6640625" style="46" bestFit="1" customWidth="1"/>
    <col min="6" max="6" width="7.6640625" style="46" bestFit="1" customWidth="1"/>
    <col min="7" max="7" width="10.109375" style="46" bestFit="1" customWidth="1"/>
    <col min="8" max="9" width="10.5546875" style="46" bestFit="1" customWidth="1"/>
    <col min="10" max="10" width="6.21875" style="46" bestFit="1" customWidth="1"/>
    <col min="11" max="11" width="6.5546875" style="46" bestFit="1" customWidth="1"/>
    <col min="12" max="12" width="7.6640625" style="46" bestFit="1" customWidth="1"/>
    <col min="13" max="13" width="7.21875" style="46" bestFit="1" customWidth="1"/>
    <col min="14" max="14" width="8" style="46" bestFit="1" customWidth="1"/>
    <col min="15" max="17" width="8.88671875" style="46"/>
    <col min="18" max="18" width="9.5546875" style="46" bestFit="1" customWidth="1"/>
    <col min="19" max="19" width="8.5546875" style="46" bestFit="1" customWidth="1"/>
    <col min="20" max="16384" width="8.88671875" style="46"/>
  </cols>
  <sheetData>
    <row r="1" spans="1:14" ht="15.6" x14ac:dyDescent="0.25">
      <c r="A1" s="133" t="s">
        <v>119</v>
      </c>
      <c r="B1" s="47" t="s">
        <v>530</v>
      </c>
      <c r="C1" s="47" t="s">
        <v>532</v>
      </c>
      <c r="D1" s="133" t="s">
        <v>333</v>
      </c>
      <c r="E1" s="133" t="s">
        <v>160</v>
      </c>
      <c r="F1" s="133" t="s">
        <v>6</v>
      </c>
      <c r="G1" s="133" t="s">
        <v>464</v>
      </c>
      <c r="H1" s="133" t="s">
        <v>464</v>
      </c>
      <c r="I1" s="133" t="s">
        <v>464</v>
      </c>
      <c r="J1" s="133" t="s">
        <v>114</v>
      </c>
      <c r="K1" s="133" t="s">
        <v>186</v>
      </c>
      <c r="L1" s="133" t="s">
        <v>7</v>
      </c>
      <c r="M1" s="133" t="s">
        <v>111</v>
      </c>
      <c r="N1" s="133" t="s">
        <v>5</v>
      </c>
    </row>
    <row r="2" spans="1:14" ht="13.8" x14ac:dyDescent="0.3">
      <c r="A2" s="133" t="s">
        <v>9</v>
      </c>
      <c r="B2" s="133"/>
      <c r="C2" s="133"/>
      <c r="D2" s="133" t="s">
        <v>577</v>
      </c>
      <c r="E2" s="133" t="s">
        <v>365</v>
      </c>
      <c r="F2" s="133" t="s">
        <v>513</v>
      </c>
      <c r="G2" s="133" t="s">
        <v>549</v>
      </c>
      <c r="H2" s="133" t="s">
        <v>538</v>
      </c>
      <c r="I2" s="133" t="s">
        <v>575</v>
      </c>
      <c r="J2" s="133" t="s">
        <v>116</v>
      </c>
      <c r="K2" s="133"/>
      <c r="L2" s="133" t="s">
        <v>513</v>
      </c>
      <c r="M2" s="133" t="s">
        <v>533</v>
      </c>
      <c r="N2" s="133" t="s">
        <v>116</v>
      </c>
    </row>
    <row r="3" spans="1:14" s="44" customFormat="1" x14ac:dyDescent="0.25">
      <c r="A3" s="130" t="s">
        <v>562</v>
      </c>
      <c r="B3" s="130"/>
      <c r="C3" s="130"/>
      <c r="D3" s="45"/>
      <c r="E3" s="45"/>
      <c r="F3" s="130"/>
      <c r="G3" s="130"/>
      <c r="H3" s="130"/>
      <c r="I3" s="130"/>
      <c r="J3" s="130"/>
      <c r="K3" s="45"/>
      <c r="L3" s="130"/>
      <c r="M3" s="45"/>
      <c r="N3" s="130"/>
    </row>
    <row r="4" spans="1:14" s="125" customFormat="1" x14ac:dyDescent="0.25">
      <c r="A4" s="125">
        <v>1.8</v>
      </c>
      <c r="D4" s="125">
        <v>1.82</v>
      </c>
      <c r="E4" s="125">
        <v>0.08</v>
      </c>
      <c r="F4" s="125">
        <v>153</v>
      </c>
      <c r="G4" s="125" t="s">
        <v>566</v>
      </c>
      <c r="I4" s="125" t="s">
        <v>546</v>
      </c>
      <c r="J4" s="125">
        <v>0.6</v>
      </c>
      <c r="L4" s="125">
        <v>2</v>
      </c>
      <c r="N4" s="123">
        <v>7.4230999999999998</v>
      </c>
    </row>
    <row r="5" spans="1:14" x14ac:dyDescent="0.25">
      <c r="A5" s="46">
        <v>2</v>
      </c>
      <c r="D5" s="46">
        <v>0.65</v>
      </c>
      <c r="E5" s="46">
        <v>0.04</v>
      </c>
      <c r="F5" s="46">
        <v>336</v>
      </c>
      <c r="G5" s="46" t="s">
        <v>551</v>
      </c>
      <c r="I5" s="100" t="s">
        <v>541</v>
      </c>
      <c r="J5" s="46">
        <v>8.8000000000000007</v>
      </c>
      <c r="L5" s="46">
        <v>15.8</v>
      </c>
      <c r="N5" s="43">
        <v>6.3253000000000004</v>
      </c>
    </row>
    <row r="6" spans="1:14" x14ac:dyDescent="0.25">
      <c r="A6" s="46">
        <v>2.4</v>
      </c>
      <c r="D6" s="46">
        <v>0.72</v>
      </c>
      <c r="E6" s="46">
        <v>0.02</v>
      </c>
      <c r="F6" s="46">
        <v>293</v>
      </c>
      <c r="G6" s="46" t="s">
        <v>551</v>
      </c>
      <c r="I6" s="100" t="s">
        <v>541</v>
      </c>
      <c r="J6" s="46">
        <v>15.1</v>
      </c>
      <c r="L6" s="46">
        <v>20.7</v>
      </c>
      <c r="N6" s="43">
        <v>6.7946999999999997</v>
      </c>
    </row>
    <row r="7" spans="1:14" x14ac:dyDescent="0.25">
      <c r="A7" s="46">
        <v>3.1</v>
      </c>
      <c r="D7" s="46">
        <v>0.69</v>
      </c>
      <c r="E7" s="46">
        <v>0.02</v>
      </c>
      <c r="F7" s="46">
        <v>226</v>
      </c>
      <c r="G7" s="46" t="s">
        <v>551</v>
      </c>
      <c r="I7" s="100" t="s">
        <v>541</v>
      </c>
      <c r="J7" s="46">
        <v>13.6</v>
      </c>
      <c r="L7" s="46">
        <v>11.5</v>
      </c>
      <c r="N7" s="43">
        <v>6.1132</v>
      </c>
    </row>
    <row r="8" spans="1:14" x14ac:dyDescent="0.25">
      <c r="A8" s="46">
        <v>3.1</v>
      </c>
      <c r="D8" s="46">
        <v>0.69</v>
      </c>
      <c r="E8" s="46">
        <v>0.02</v>
      </c>
      <c r="F8" s="46">
        <v>235</v>
      </c>
      <c r="G8" s="46" t="s">
        <v>551</v>
      </c>
      <c r="I8" s="100" t="s">
        <v>541</v>
      </c>
      <c r="J8" s="46">
        <v>13.5</v>
      </c>
      <c r="L8" s="46">
        <v>12.1</v>
      </c>
      <c r="N8" s="43">
        <v>6.1403999999999996</v>
      </c>
    </row>
    <row r="9" spans="1:14" x14ac:dyDescent="0.25">
      <c r="A9" s="46">
        <v>3.6</v>
      </c>
      <c r="D9" s="46">
        <v>0.82</v>
      </c>
      <c r="E9" s="46">
        <v>0.04</v>
      </c>
      <c r="F9" s="46">
        <v>124</v>
      </c>
      <c r="G9" s="46" t="s">
        <v>551</v>
      </c>
      <c r="I9" s="100" t="s">
        <v>541</v>
      </c>
      <c r="J9" s="46">
        <v>9.5</v>
      </c>
      <c r="L9" s="46">
        <v>7.2</v>
      </c>
      <c r="N9" s="43">
        <v>3.3879000000000001</v>
      </c>
    </row>
    <row r="10" spans="1:14" x14ac:dyDescent="0.25">
      <c r="A10" s="46">
        <v>3.6</v>
      </c>
      <c r="D10" s="46">
        <v>0.82</v>
      </c>
      <c r="E10" s="46">
        <v>0.04</v>
      </c>
      <c r="F10" s="46">
        <v>146</v>
      </c>
      <c r="G10" s="46" t="s">
        <v>551</v>
      </c>
      <c r="I10" s="100" t="s">
        <v>541</v>
      </c>
      <c r="J10" s="46">
        <v>10.6</v>
      </c>
      <c r="L10" s="46">
        <v>10</v>
      </c>
      <c r="N10" s="43">
        <v>4.1102999999999996</v>
      </c>
    </row>
    <row r="11" spans="1:14" s="119" customFormat="1" x14ac:dyDescent="0.25">
      <c r="A11" s="119">
        <v>3.6</v>
      </c>
      <c r="D11" s="119">
        <v>0.82</v>
      </c>
      <c r="E11" s="119">
        <v>0.04</v>
      </c>
      <c r="F11" s="119">
        <v>30</v>
      </c>
      <c r="G11" s="119" t="s">
        <v>551</v>
      </c>
      <c r="I11" s="119" t="s">
        <v>546</v>
      </c>
      <c r="J11" s="119">
        <v>2.8</v>
      </c>
      <c r="L11" s="119">
        <v>2</v>
      </c>
      <c r="N11" s="117">
        <v>0.83230000000000004</v>
      </c>
    </row>
    <row r="12" spans="1:14" x14ac:dyDescent="0.25">
      <c r="A12" s="46">
        <v>3.9</v>
      </c>
      <c r="D12" s="46">
        <v>0.82</v>
      </c>
      <c r="E12" s="46">
        <v>0.02</v>
      </c>
      <c r="F12" s="46">
        <v>194</v>
      </c>
      <c r="G12" s="46" t="s">
        <v>551</v>
      </c>
      <c r="I12" s="100" t="s">
        <v>541</v>
      </c>
      <c r="J12" s="46">
        <v>13.1</v>
      </c>
      <c r="L12" s="46">
        <v>13.5</v>
      </c>
      <c r="N12" s="43">
        <v>4.9332000000000003</v>
      </c>
    </row>
    <row r="13" spans="1:14" x14ac:dyDescent="0.25">
      <c r="A13" s="46">
        <v>4.4000000000000004</v>
      </c>
      <c r="D13" s="46">
        <v>0.87</v>
      </c>
      <c r="E13" s="46">
        <v>0.06</v>
      </c>
      <c r="F13" s="46">
        <v>210</v>
      </c>
      <c r="G13" s="46" t="s">
        <v>551</v>
      </c>
      <c r="I13" s="100" t="s">
        <v>541</v>
      </c>
      <c r="J13" s="46">
        <v>9.1</v>
      </c>
      <c r="L13" s="46">
        <v>13.6</v>
      </c>
      <c r="N13" s="43">
        <v>5.6353</v>
      </c>
    </row>
    <row r="14" spans="1:14" x14ac:dyDescent="0.25">
      <c r="A14" s="130" t="s">
        <v>563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1"/>
    </row>
    <row r="15" spans="1:14" s="119" customFormat="1" x14ac:dyDescent="0.25">
      <c r="A15" s="119">
        <v>48.5</v>
      </c>
      <c r="B15" s="119" t="s">
        <v>521</v>
      </c>
      <c r="C15" s="119" t="s">
        <v>522</v>
      </c>
      <c r="D15" s="118">
        <v>1.56</v>
      </c>
      <c r="E15" s="119">
        <v>0.03</v>
      </c>
      <c r="F15" s="119">
        <v>150</v>
      </c>
      <c r="G15" s="119" t="s">
        <v>551</v>
      </c>
      <c r="H15" s="119" t="s">
        <v>546</v>
      </c>
      <c r="I15" s="119" t="s">
        <v>541</v>
      </c>
      <c r="J15" s="119">
        <v>2.5</v>
      </c>
      <c r="K15" s="117">
        <v>6.16</v>
      </c>
      <c r="L15" s="119">
        <v>6.6</v>
      </c>
      <c r="M15" s="83">
        <v>45.97</v>
      </c>
      <c r="N15" s="83">
        <v>12.516500000000001</v>
      </c>
    </row>
    <row r="16" spans="1:14" s="119" customFormat="1" x14ac:dyDescent="0.25">
      <c r="A16" s="119">
        <v>43.6</v>
      </c>
      <c r="B16" s="40" t="s">
        <v>521</v>
      </c>
      <c r="C16" s="40" t="s">
        <v>522</v>
      </c>
      <c r="D16" s="39">
        <v>1.1600000000000001</v>
      </c>
      <c r="E16" s="40">
        <v>0.04</v>
      </c>
      <c r="F16" s="119">
        <v>164</v>
      </c>
      <c r="G16" s="119" t="s">
        <v>551</v>
      </c>
      <c r="H16" s="119" t="s">
        <v>546</v>
      </c>
      <c r="I16" s="119" t="s">
        <v>541</v>
      </c>
      <c r="J16" s="119">
        <v>3.4</v>
      </c>
      <c r="K16" s="38">
        <v>6.29</v>
      </c>
      <c r="L16" s="119">
        <v>16.600000000000001</v>
      </c>
      <c r="M16" s="37">
        <v>99.74</v>
      </c>
      <c r="N16" s="83">
        <v>11.796799999999999</v>
      </c>
    </row>
    <row r="17" spans="1:14" s="119" customFormat="1" x14ac:dyDescent="0.25">
      <c r="A17" s="119">
        <v>40.700000000000003</v>
      </c>
      <c r="B17" s="119" t="s">
        <v>521</v>
      </c>
      <c r="C17" s="119" t="s">
        <v>523</v>
      </c>
      <c r="D17" s="118">
        <v>1.62</v>
      </c>
      <c r="E17" s="119">
        <v>0.03</v>
      </c>
      <c r="F17" s="119">
        <v>141</v>
      </c>
      <c r="G17" s="119" t="s">
        <v>551</v>
      </c>
      <c r="H17" s="119" t="s">
        <v>546</v>
      </c>
      <c r="I17" s="119" t="s">
        <v>546</v>
      </c>
      <c r="J17" s="119">
        <v>2.1</v>
      </c>
      <c r="K17" s="117">
        <v>5.26</v>
      </c>
      <c r="L17" s="119">
        <v>2.7</v>
      </c>
      <c r="M17" s="83">
        <v>17.55</v>
      </c>
      <c r="N17" s="83">
        <v>12.4689</v>
      </c>
    </row>
    <row r="18" spans="1:14" s="119" customFormat="1" x14ac:dyDescent="0.25">
      <c r="A18" s="119">
        <v>35.700000000000003</v>
      </c>
      <c r="B18" s="119" t="s">
        <v>521</v>
      </c>
      <c r="C18" s="119" t="s">
        <v>523</v>
      </c>
      <c r="D18" s="118">
        <v>1.5299999999999998</v>
      </c>
      <c r="E18" s="119">
        <v>0.03</v>
      </c>
      <c r="F18" s="119">
        <v>147</v>
      </c>
      <c r="G18" s="119" t="s">
        <v>551</v>
      </c>
      <c r="H18" s="119" t="s">
        <v>546</v>
      </c>
      <c r="I18" s="119" t="s">
        <v>546</v>
      </c>
      <c r="J18" s="119">
        <v>2</v>
      </c>
      <c r="K18" s="117">
        <v>4.8499999999999996</v>
      </c>
      <c r="L18" s="36">
        <v>2</v>
      </c>
      <c r="M18" s="83">
        <v>19</v>
      </c>
      <c r="N18" s="83">
        <v>12.6435</v>
      </c>
    </row>
    <row r="19" spans="1:14" x14ac:dyDescent="0.25">
      <c r="A19" s="46">
        <v>33.700000000000003</v>
      </c>
      <c r="B19" s="46" t="s">
        <v>521</v>
      </c>
      <c r="C19" s="46" t="s">
        <v>523</v>
      </c>
      <c r="D19" s="35">
        <v>2</v>
      </c>
      <c r="E19" s="46">
        <v>0.02</v>
      </c>
      <c r="F19" s="46">
        <v>147</v>
      </c>
      <c r="G19" s="46" t="s">
        <v>551</v>
      </c>
      <c r="H19" s="46" t="s">
        <v>541</v>
      </c>
      <c r="I19" s="100" t="s">
        <v>541</v>
      </c>
      <c r="J19" s="46">
        <v>3.5</v>
      </c>
      <c r="K19" s="43">
        <v>3.7</v>
      </c>
      <c r="L19" s="133">
        <v>16.100000000000001</v>
      </c>
      <c r="M19" s="34">
        <v>58.54</v>
      </c>
      <c r="N19" s="34">
        <v>10.7065</v>
      </c>
    </row>
    <row r="20" spans="1:14" x14ac:dyDescent="0.25">
      <c r="A20" s="46">
        <v>33.200000000000003</v>
      </c>
      <c r="B20" s="46" t="s">
        <v>521</v>
      </c>
      <c r="C20" s="46" t="s">
        <v>523</v>
      </c>
      <c r="D20" s="35">
        <v>2.02</v>
      </c>
      <c r="E20" s="46">
        <v>0.03</v>
      </c>
      <c r="F20" s="46">
        <v>162</v>
      </c>
      <c r="G20" s="46" t="s">
        <v>551</v>
      </c>
      <c r="H20" s="46" t="s">
        <v>541</v>
      </c>
      <c r="I20" s="100" t="s">
        <v>541</v>
      </c>
      <c r="J20" s="46">
        <v>3.1</v>
      </c>
      <c r="K20" s="43">
        <v>2.59</v>
      </c>
      <c r="L20" s="133">
        <v>44.4</v>
      </c>
      <c r="M20" s="34">
        <v>111.32</v>
      </c>
      <c r="N20" s="34">
        <v>10.5266</v>
      </c>
    </row>
    <row r="21" spans="1:14" x14ac:dyDescent="0.25">
      <c r="A21" s="46">
        <v>32.200000000000003</v>
      </c>
      <c r="B21" s="46" t="s">
        <v>521</v>
      </c>
      <c r="C21" s="46" t="s">
        <v>523</v>
      </c>
      <c r="D21" s="35">
        <v>1.7200000000000002</v>
      </c>
      <c r="E21" s="46">
        <v>0.04</v>
      </c>
      <c r="F21" s="46">
        <v>178</v>
      </c>
      <c r="G21" s="46" t="s">
        <v>551</v>
      </c>
      <c r="H21" s="46" t="s">
        <v>541</v>
      </c>
      <c r="I21" s="100" t="s">
        <v>541</v>
      </c>
      <c r="J21" s="46">
        <v>3.3</v>
      </c>
      <c r="K21" s="43">
        <v>2.56</v>
      </c>
      <c r="L21" s="133">
        <v>34.200000000000003</v>
      </c>
      <c r="M21" s="34">
        <v>86.04</v>
      </c>
      <c r="N21" s="34">
        <v>10.262</v>
      </c>
    </row>
    <row r="22" spans="1:14" x14ac:dyDescent="0.25">
      <c r="A22" s="46">
        <v>31.2</v>
      </c>
      <c r="B22" s="46" t="s">
        <v>521</v>
      </c>
      <c r="C22" s="46" t="s">
        <v>523</v>
      </c>
      <c r="D22" s="35">
        <v>1.62</v>
      </c>
      <c r="E22" s="46">
        <v>0.03</v>
      </c>
      <c r="F22" s="46">
        <v>166</v>
      </c>
      <c r="G22" s="46" t="s">
        <v>551</v>
      </c>
      <c r="H22" s="46" t="s">
        <v>541</v>
      </c>
      <c r="I22" s="100" t="s">
        <v>541</v>
      </c>
      <c r="J22" s="46">
        <v>3.1</v>
      </c>
      <c r="K22" s="43">
        <v>3.9</v>
      </c>
      <c r="L22" s="133">
        <v>22.9</v>
      </c>
      <c r="M22" s="34">
        <v>90.15</v>
      </c>
      <c r="N22" s="34">
        <v>11.690899999999999</v>
      </c>
    </row>
    <row r="23" spans="1:14" x14ac:dyDescent="0.25">
      <c r="A23" s="46">
        <v>29.2</v>
      </c>
      <c r="B23" s="46" t="s">
        <v>521</v>
      </c>
      <c r="C23" s="46" t="s">
        <v>523</v>
      </c>
      <c r="D23" s="35">
        <v>1.63</v>
      </c>
      <c r="E23" s="46">
        <v>0.05</v>
      </c>
      <c r="F23" s="46">
        <v>182</v>
      </c>
      <c r="G23" s="46" t="s">
        <v>551</v>
      </c>
      <c r="H23" s="46" t="s">
        <v>541</v>
      </c>
      <c r="I23" s="100" t="s">
        <v>541</v>
      </c>
      <c r="J23" s="46">
        <v>3.4</v>
      </c>
      <c r="K23" s="43">
        <v>2.0699999999999998</v>
      </c>
      <c r="L23" s="133">
        <v>31.3</v>
      </c>
      <c r="M23" s="34">
        <v>63.05</v>
      </c>
      <c r="N23" s="34">
        <v>10.092599999999999</v>
      </c>
    </row>
    <row r="24" spans="1:14" x14ac:dyDescent="0.25">
      <c r="A24" s="46">
        <v>27.6</v>
      </c>
      <c r="B24" s="46" t="s">
        <v>521</v>
      </c>
      <c r="C24" s="46" t="s">
        <v>523</v>
      </c>
      <c r="D24" s="35">
        <v>1.3900000000000001</v>
      </c>
      <c r="E24" s="46">
        <v>0.03</v>
      </c>
      <c r="F24" s="46">
        <v>206</v>
      </c>
      <c r="G24" s="46" t="s">
        <v>551</v>
      </c>
      <c r="H24" s="46" t="s">
        <v>541</v>
      </c>
      <c r="I24" s="100" t="s">
        <v>541</v>
      </c>
      <c r="J24" s="46">
        <v>2.2999999999999998</v>
      </c>
      <c r="K24" s="43">
        <v>3.17</v>
      </c>
      <c r="L24" s="133">
        <v>14.6</v>
      </c>
      <c r="M24" s="34">
        <v>50.28</v>
      </c>
      <c r="N24" s="34">
        <v>11.870900000000001</v>
      </c>
    </row>
    <row r="25" spans="1:14" x14ac:dyDescent="0.25">
      <c r="A25" s="46">
        <v>26.6</v>
      </c>
      <c r="B25" s="46" t="s">
        <v>521</v>
      </c>
      <c r="C25" s="46" t="s">
        <v>523</v>
      </c>
      <c r="D25" s="35">
        <v>1.5899999999999999</v>
      </c>
      <c r="E25" s="46">
        <v>0.04</v>
      </c>
      <c r="F25" s="46">
        <v>201</v>
      </c>
      <c r="G25" s="46" t="s">
        <v>551</v>
      </c>
      <c r="H25" s="46" t="s">
        <v>541</v>
      </c>
      <c r="I25" s="100" t="s">
        <v>541</v>
      </c>
      <c r="J25" s="46">
        <v>3.5</v>
      </c>
      <c r="K25" s="43">
        <v>2.17</v>
      </c>
      <c r="L25" s="133">
        <v>23.2</v>
      </c>
      <c r="M25" s="34">
        <v>48.76</v>
      </c>
      <c r="N25" s="34">
        <v>10.045</v>
      </c>
    </row>
    <row r="26" spans="1:14" x14ac:dyDescent="0.25">
      <c r="A26" s="46">
        <v>25.6</v>
      </c>
      <c r="B26" s="46" t="s">
        <v>521</v>
      </c>
      <c r="C26" s="46" t="s">
        <v>523</v>
      </c>
      <c r="D26" s="35">
        <v>1.9</v>
      </c>
      <c r="E26" s="46">
        <v>0.03</v>
      </c>
      <c r="F26" s="46">
        <v>214</v>
      </c>
      <c r="G26" s="46" t="s">
        <v>551</v>
      </c>
      <c r="H26" s="46" t="s">
        <v>541</v>
      </c>
      <c r="I26" s="100" t="s">
        <v>541</v>
      </c>
      <c r="J26" s="46">
        <v>3.8</v>
      </c>
      <c r="K26" s="43">
        <v>2.12</v>
      </c>
      <c r="L26" s="133">
        <v>40.700000000000003</v>
      </c>
      <c r="M26" s="34">
        <v>83.5</v>
      </c>
      <c r="N26" s="34">
        <v>11.024100000000001</v>
      </c>
    </row>
    <row r="27" spans="1:14" x14ac:dyDescent="0.25">
      <c r="A27" s="46">
        <v>23.9</v>
      </c>
      <c r="B27" s="46" t="s">
        <v>524</v>
      </c>
      <c r="C27" s="46" t="s">
        <v>523</v>
      </c>
      <c r="D27" s="35">
        <v>1.88</v>
      </c>
      <c r="E27" s="46">
        <v>0.04</v>
      </c>
      <c r="F27" s="46">
        <v>194</v>
      </c>
      <c r="G27" s="46" t="s">
        <v>551</v>
      </c>
      <c r="H27" s="46" t="s">
        <v>541</v>
      </c>
      <c r="I27" s="100" t="s">
        <v>541</v>
      </c>
      <c r="J27" s="46">
        <v>3.9</v>
      </c>
      <c r="K27" s="43">
        <v>2.36</v>
      </c>
      <c r="L27" s="133">
        <v>26.5</v>
      </c>
      <c r="M27" s="34">
        <v>61.63</v>
      </c>
      <c r="N27" s="34">
        <v>11.135199999999999</v>
      </c>
    </row>
    <row r="28" spans="1:14" x14ac:dyDescent="0.25">
      <c r="A28" s="46">
        <v>22.5</v>
      </c>
      <c r="B28" s="46" t="s">
        <v>525</v>
      </c>
      <c r="C28" s="46" t="s">
        <v>523</v>
      </c>
      <c r="D28" s="35">
        <v>1.5</v>
      </c>
      <c r="E28" s="46">
        <v>0.03</v>
      </c>
      <c r="F28" s="46">
        <v>197</v>
      </c>
      <c r="G28" s="46" t="s">
        <v>551</v>
      </c>
      <c r="H28" s="46" t="s">
        <v>541</v>
      </c>
      <c r="I28" s="100" t="s">
        <v>541</v>
      </c>
      <c r="J28" s="46">
        <v>3.9</v>
      </c>
      <c r="K28" s="43">
        <v>2.8</v>
      </c>
      <c r="L28" s="133">
        <v>37</v>
      </c>
      <c r="M28" s="34">
        <v>97.11</v>
      </c>
      <c r="N28" s="34">
        <v>10.955299999999999</v>
      </c>
    </row>
    <row r="29" spans="1:14" s="119" customFormat="1" x14ac:dyDescent="0.25">
      <c r="A29" s="119">
        <v>21.3</v>
      </c>
      <c r="B29" s="119" t="s">
        <v>524</v>
      </c>
      <c r="C29" s="119" t="s">
        <v>523</v>
      </c>
      <c r="D29" s="118">
        <v>1.71</v>
      </c>
      <c r="E29" s="119">
        <v>0.03</v>
      </c>
      <c r="F29" s="119">
        <v>161</v>
      </c>
      <c r="G29" s="119" t="s">
        <v>551</v>
      </c>
      <c r="H29" s="119" t="s">
        <v>546</v>
      </c>
      <c r="I29" s="119" t="s">
        <v>541</v>
      </c>
      <c r="J29" s="119">
        <v>4.8</v>
      </c>
      <c r="K29" s="117">
        <v>4.7699999999999996</v>
      </c>
      <c r="L29" s="36">
        <v>15</v>
      </c>
      <c r="M29" s="83">
        <v>75.89</v>
      </c>
      <c r="N29" s="117">
        <v>8.9600000000000009</v>
      </c>
    </row>
    <row r="30" spans="1:14" s="119" customFormat="1" x14ac:dyDescent="0.25">
      <c r="A30" s="119">
        <v>20.3</v>
      </c>
      <c r="B30" s="119" t="s">
        <v>525</v>
      </c>
      <c r="C30" s="119" t="s">
        <v>526</v>
      </c>
      <c r="D30" s="118">
        <v>1.5</v>
      </c>
      <c r="E30" s="119">
        <v>0.08</v>
      </c>
      <c r="F30" s="119">
        <v>130</v>
      </c>
      <c r="G30" s="119" t="s">
        <v>551</v>
      </c>
      <c r="H30" s="119" t="s">
        <v>546</v>
      </c>
      <c r="I30" s="119" t="s">
        <v>541</v>
      </c>
      <c r="J30" s="119">
        <v>3.8</v>
      </c>
      <c r="K30" s="117">
        <v>8.02</v>
      </c>
      <c r="L30" s="36">
        <v>7</v>
      </c>
      <c r="M30" s="83">
        <v>76.209999999999994</v>
      </c>
      <c r="N30" s="117">
        <v>6.2556000000000003</v>
      </c>
    </row>
    <row r="31" spans="1:14" s="119" customFormat="1" x14ac:dyDescent="0.25">
      <c r="A31" s="119">
        <v>19.3</v>
      </c>
      <c r="B31" s="119" t="s">
        <v>524</v>
      </c>
      <c r="C31" s="119" t="s">
        <v>526</v>
      </c>
      <c r="D31" s="118">
        <v>0.95000000000000007</v>
      </c>
      <c r="E31" s="119">
        <v>0.03</v>
      </c>
      <c r="F31" s="119">
        <v>165</v>
      </c>
      <c r="G31" s="119" t="s">
        <v>551</v>
      </c>
      <c r="H31" s="119" t="s">
        <v>546</v>
      </c>
      <c r="I31" s="119" t="s">
        <v>546</v>
      </c>
      <c r="J31" s="119">
        <v>5.0999999999999996</v>
      </c>
      <c r="K31" s="117">
        <v>4.33</v>
      </c>
      <c r="L31" s="36">
        <v>4</v>
      </c>
      <c r="M31" s="83">
        <v>17.71</v>
      </c>
      <c r="N31" s="83">
        <v>10.394299999999999</v>
      </c>
    </row>
    <row r="32" spans="1:14" s="119" customFormat="1" x14ac:dyDescent="0.25">
      <c r="A32" s="119">
        <v>18.5</v>
      </c>
      <c r="B32" s="119" t="s">
        <v>524</v>
      </c>
      <c r="C32" s="119" t="s">
        <v>526</v>
      </c>
      <c r="D32" s="118">
        <v>1.1299999999999999</v>
      </c>
      <c r="E32" s="119">
        <v>0.03</v>
      </c>
      <c r="F32" s="119">
        <v>142</v>
      </c>
      <c r="G32" s="119" t="s">
        <v>551</v>
      </c>
      <c r="H32" s="119" t="s">
        <v>546</v>
      </c>
      <c r="I32" s="119" t="s">
        <v>546</v>
      </c>
      <c r="J32" s="119">
        <v>6.6</v>
      </c>
      <c r="K32" s="117">
        <v>5.53</v>
      </c>
      <c r="L32" s="36">
        <v>4</v>
      </c>
      <c r="M32" s="83">
        <v>41.91</v>
      </c>
      <c r="N32" s="117">
        <v>7.1077000000000004</v>
      </c>
    </row>
    <row r="33" spans="1:14" s="119" customFormat="1" x14ac:dyDescent="0.25">
      <c r="A33" s="119">
        <v>18.3</v>
      </c>
      <c r="B33" s="119" t="s">
        <v>524</v>
      </c>
      <c r="C33" s="119" t="s">
        <v>526</v>
      </c>
      <c r="D33" s="118">
        <v>0.86</v>
      </c>
      <c r="E33" s="119">
        <v>0.03</v>
      </c>
      <c r="F33" s="119">
        <v>152</v>
      </c>
      <c r="G33" s="119" t="s">
        <v>551</v>
      </c>
      <c r="H33" s="119" t="s">
        <v>546</v>
      </c>
      <c r="I33" s="119" t="s">
        <v>546</v>
      </c>
      <c r="J33" s="119">
        <v>5</v>
      </c>
      <c r="K33" s="117">
        <v>4.71</v>
      </c>
      <c r="L33" s="36">
        <v>2</v>
      </c>
      <c r="M33" s="83">
        <v>23.08</v>
      </c>
      <c r="N33" s="117">
        <v>7.5045999999999999</v>
      </c>
    </row>
    <row r="34" spans="1:14" s="119" customFormat="1" x14ac:dyDescent="0.25">
      <c r="A34" s="119">
        <v>17.8</v>
      </c>
      <c r="B34" s="119" t="s">
        <v>524</v>
      </c>
      <c r="C34" s="119" t="s">
        <v>526</v>
      </c>
      <c r="D34" s="118">
        <v>0.76</v>
      </c>
      <c r="E34" s="119">
        <v>0.03</v>
      </c>
      <c r="F34" s="119">
        <v>206</v>
      </c>
      <c r="G34" s="119" t="s">
        <v>551</v>
      </c>
      <c r="H34" s="119" t="s">
        <v>546</v>
      </c>
      <c r="I34" s="119" t="s">
        <v>541</v>
      </c>
      <c r="J34" s="83">
        <v>10.6</v>
      </c>
      <c r="K34" s="117">
        <v>4.08</v>
      </c>
      <c r="L34" s="36">
        <v>9</v>
      </c>
      <c r="M34" s="83">
        <v>26.21</v>
      </c>
      <c r="N34" s="117">
        <v>7.6951000000000001</v>
      </c>
    </row>
    <row r="35" spans="1:14" x14ac:dyDescent="0.25">
      <c r="A35" s="46">
        <v>17.7</v>
      </c>
      <c r="B35" s="46" t="s">
        <v>524</v>
      </c>
      <c r="C35" s="46" t="s">
        <v>526</v>
      </c>
      <c r="D35" s="35">
        <v>0.71</v>
      </c>
      <c r="E35" s="46">
        <v>0.04</v>
      </c>
      <c r="F35" s="46">
        <v>212</v>
      </c>
      <c r="G35" s="46" t="s">
        <v>551</v>
      </c>
      <c r="H35" s="46" t="s">
        <v>541</v>
      </c>
      <c r="I35" s="100" t="s">
        <v>541</v>
      </c>
      <c r="J35" s="34">
        <v>11.8</v>
      </c>
      <c r="K35" s="43">
        <v>3.15</v>
      </c>
      <c r="L35" s="133">
        <v>7</v>
      </c>
      <c r="M35" s="34">
        <v>23.75</v>
      </c>
      <c r="N35" s="43">
        <v>8.1979000000000006</v>
      </c>
    </row>
    <row r="36" spans="1:14" x14ac:dyDescent="0.25">
      <c r="A36" s="46">
        <v>17.399999999999999</v>
      </c>
      <c r="B36" s="46" t="s">
        <v>524</v>
      </c>
      <c r="C36" s="46" t="s">
        <v>526</v>
      </c>
      <c r="D36" s="35">
        <v>0.69000000000000006</v>
      </c>
      <c r="E36" s="46">
        <v>0.04</v>
      </c>
      <c r="F36" s="46">
        <v>230</v>
      </c>
      <c r="G36" s="46" t="s">
        <v>551</v>
      </c>
      <c r="H36" s="46" t="s">
        <v>541</v>
      </c>
      <c r="I36" s="100" t="s">
        <v>541</v>
      </c>
      <c r="J36" s="34">
        <v>10.199999999999999</v>
      </c>
      <c r="K36" s="43">
        <v>1.44</v>
      </c>
      <c r="L36" s="133">
        <v>15</v>
      </c>
      <c r="M36" s="34">
        <v>20.76</v>
      </c>
      <c r="N36" s="43">
        <v>7.3353000000000002</v>
      </c>
    </row>
    <row r="37" spans="1:14" x14ac:dyDescent="0.25">
      <c r="A37" s="46">
        <v>17.3</v>
      </c>
      <c r="B37" s="46" t="s">
        <v>524</v>
      </c>
      <c r="C37" s="46" t="s">
        <v>526</v>
      </c>
      <c r="D37" s="35">
        <v>0.85</v>
      </c>
      <c r="E37" s="46">
        <v>0.05</v>
      </c>
      <c r="F37" s="46">
        <v>242</v>
      </c>
      <c r="G37" s="46" t="s">
        <v>551</v>
      </c>
      <c r="H37" s="46" t="s">
        <v>541</v>
      </c>
      <c r="I37" s="100" t="s">
        <v>541</v>
      </c>
      <c r="J37" s="34">
        <v>12.3</v>
      </c>
      <c r="K37" s="43">
        <v>1.35</v>
      </c>
      <c r="L37" s="133">
        <v>15</v>
      </c>
      <c r="M37" s="34">
        <v>20.99</v>
      </c>
      <c r="N37" s="43">
        <v>6.6367000000000003</v>
      </c>
    </row>
    <row r="38" spans="1:14" x14ac:dyDescent="0.25">
      <c r="A38" s="46">
        <v>17</v>
      </c>
      <c r="B38" s="46" t="s">
        <v>524</v>
      </c>
      <c r="C38" s="46" t="s">
        <v>526</v>
      </c>
      <c r="D38" s="35">
        <v>0.69000000000000006</v>
      </c>
      <c r="E38" s="46">
        <v>0.03</v>
      </c>
      <c r="F38" s="46">
        <v>185</v>
      </c>
      <c r="G38" s="46" t="s">
        <v>551</v>
      </c>
      <c r="H38" s="46" t="s">
        <v>541</v>
      </c>
      <c r="I38" s="100" t="s">
        <v>541</v>
      </c>
      <c r="J38" s="46">
        <v>9.1999999999999993</v>
      </c>
      <c r="K38" s="43">
        <v>2.0499999999999998</v>
      </c>
      <c r="L38" s="133">
        <v>10</v>
      </c>
      <c r="M38" s="34">
        <v>23.02</v>
      </c>
      <c r="N38" s="43">
        <v>8.8383000000000003</v>
      </c>
    </row>
    <row r="39" spans="1:14" x14ac:dyDescent="0.25">
      <c r="A39" s="46">
        <v>16.8</v>
      </c>
      <c r="B39" s="46" t="s">
        <v>524</v>
      </c>
      <c r="C39" s="46" t="s">
        <v>526</v>
      </c>
      <c r="D39" s="35">
        <v>0.93</v>
      </c>
      <c r="E39" s="46">
        <v>0.03</v>
      </c>
      <c r="F39" s="46">
        <v>181</v>
      </c>
      <c r="G39" s="46" t="s">
        <v>551</v>
      </c>
      <c r="H39" s="46" t="s">
        <v>541</v>
      </c>
      <c r="I39" s="100" t="s">
        <v>546</v>
      </c>
      <c r="J39" s="46">
        <v>7.8</v>
      </c>
      <c r="K39" s="43">
        <v>2.31</v>
      </c>
      <c r="L39" s="133">
        <v>4</v>
      </c>
      <c r="M39" s="34">
        <v>17.5</v>
      </c>
      <c r="N39" s="43">
        <v>8.4254999999999995</v>
      </c>
    </row>
    <row r="40" spans="1:14" x14ac:dyDescent="0.25">
      <c r="A40" s="46">
        <v>16.8</v>
      </c>
      <c r="B40" s="46" t="s">
        <v>524</v>
      </c>
      <c r="C40" s="46" t="s">
        <v>526</v>
      </c>
      <c r="D40" s="35">
        <v>0.85</v>
      </c>
      <c r="E40" s="46">
        <v>0.04</v>
      </c>
      <c r="F40" s="46">
        <v>174</v>
      </c>
      <c r="G40" s="46" t="s">
        <v>551</v>
      </c>
      <c r="H40" s="46" t="s">
        <v>541</v>
      </c>
      <c r="I40" s="100" t="s">
        <v>541</v>
      </c>
      <c r="J40" s="46">
        <v>5.8</v>
      </c>
      <c r="K40" s="43">
        <v>2.19</v>
      </c>
      <c r="L40" s="133">
        <v>6</v>
      </c>
      <c r="M40" s="34">
        <v>13.63</v>
      </c>
      <c r="N40" s="43">
        <v>8.2402999999999995</v>
      </c>
    </row>
    <row r="41" spans="1:14" x14ac:dyDescent="0.25">
      <c r="A41" s="46">
        <v>16.5</v>
      </c>
      <c r="B41" s="46" t="s">
        <v>525</v>
      </c>
      <c r="C41" s="46" t="s">
        <v>526</v>
      </c>
      <c r="D41" s="35">
        <v>1.23</v>
      </c>
      <c r="E41" s="46">
        <v>0.04</v>
      </c>
      <c r="F41" s="46">
        <v>181</v>
      </c>
      <c r="G41" s="46" t="s">
        <v>551</v>
      </c>
      <c r="H41" s="46" t="s">
        <v>541</v>
      </c>
      <c r="I41" s="100" t="s">
        <v>541</v>
      </c>
      <c r="J41" s="46">
        <v>8.3000000000000007</v>
      </c>
      <c r="K41" s="43">
        <v>2.48</v>
      </c>
      <c r="L41" s="133">
        <v>7</v>
      </c>
      <c r="M41" s="34">
        <v>18.510000000000002</v>
      </c>
      <c r="N41" s="43">
        <v>9.5633999999999997</v>
      </c>
    </row>
    <row r="42" spans="1:14" x14ac:dyDescent="0.25">
      <c r="A42" s="46">
        <v>16.2</v>
      </c>
      <c r="B42" s="46" t="s">
        <v>525</v>
      </c>
      <c r="C42" s="46" t="s">
        <v>526</v>
      </c>
      <c r="D42" s="35">
        <v>1.4100000000000001</v>
      </c>
      <c r="E42" s="46">
        <v>0.04</v>
      </c>
      <c r="F42" s="46">
        <v>181</v>
      </c>
      <c r="G42" s="46" t="s">
        <v>551</v>
      </c>
      <c r="H42" s="46" t="s">
        <v>541</v>
      </c>
      <c r="I42" s="100" t="s">
        <v>541</v>
      </c>
      <c r="J42" s="46">
        <v>9.1999999999999993</v>
      </c>
      <c r="K42" s="43">
        <v>3.06</v>
      </c>
      <c r="L42" s="133">
        <v>7</v>
      </c>
      <c r="M42" s="34">
        <v>16.82</v>
      </c>
      <c r="N42" s="43">
        <v>8.6900999999999993</v>
      </c>
    </row>
    <row r="43" spans="1:14" x14ac:dyDescent="0.25">
      <c r="A43" s="46">
        <v>15.9</v>
      </c>
      <c r="B43" s="46" t="s">
        <v>524</v>
      </c>
      <c r="C43" s="46" t="s">
        <v>526</v>
      </c>
      <c r="D43" s="35">
        <v>0.89</v>
      </c>
      <c r="E43" s="46">
        <v>0.03</v>
      </c>
      <c r="F43" s="46">
        <v>197</v>
      </c>
      <c r="G43" s="46" t="s">
        <v>551</v>
      </c>
      <c r="H43" s="46" t="s">
        <v>541</v>
      </c>
      <c r="I43" s="100" t="s">
        <v>541</v>
      </c>
      <c r="J43" s="46">
        <v>9.9</v>
      </c>
      <c r="K43" s="43">
        <v>2.0299999999999998</v>
      </c>
      <c r="L43" s="133">
        <v>6</v>
      </c>
      <c r="M43" s="34">
        <v>14.56</v>
      </c>
      <c r="N43" s="43">
        <v>8.2985000000000007</v>
      </c>
    </row>
    <row r="44" spans="1:14" x14ac:dyDescent="0.25">
      <c r="A44" s="46">
        <v>15.7</v>
      </c>
      <c r="B44" s="46" t="s">
        <v>524</v>
      </c>
      <c r="C44" s="46" t="s">
        <v>526</v>
      </c>
      <c r="D44" s="35">
        <v>0.92</v>
      </c>
      <c r="E44" s="46">
        <v>0.03</v>
      </c>
      <c r="F44" s="46">
        <v>179</v>
      </c>
      <c r="G44" s="46" t="s">
        <v>551</v>
      </c>
      <c r="H44" s="46" t="s">
        <v>541</v>
      </c>
      <c r="I44" s="100" t="s">
        <v>541</v>
      </c>
      <c r="J44" s="46">
        <v>9.1999999999999993</v>
      </c>
      <c r="K44" s="43">
        <v>2.14</v>
      </c>
      <c r="L44" s="133">
        <v>6</v>
      </c>
      <c r="M44" s="34">
        <v>15.27</v>
      </c>
      <c r="N44" s="43">
        <v>9.4046000000000003</v>
      </c>
    </row>
    <row r="45" spans="1:14" x14ac:dyDescent="0.25">
      <c r="A45" s="46">
        <v>15.3</v>
      </c>
      <c r="B45" s="46" t="s">
        <v>525</v>
      </c>
      <c r="C45" s="46" t="s">
        <v>526</v>
      </c>
      <c r="D45" s="35">
        <v>0.9</v>
      </c>
      <c r="E45" s="46">
        <v>0.05</v>
      </c>
      <c r="F45" s="46">
        <v>183</v>
      </c>
      <c r="G45" s="46" t="s">
        <v>551</v>
      </c>
      <c r="H45" s="46" t="s">
        <v>541</v>
      </c>
      <c r="I45" s="100" t="s">
        <v>541</v>
      </c>
      <c r="J45" s="46">
        <v>5.0999999999999996</v>
      </c>
      <c r="K45" s="43">
        <v>2.31</v>
      </c>
      <c r="L45" s="133">
        <v>6</v>
      </c>
      <c r="M45" s="34">
        <v>13.77</v>
      </c>
      <c r="N45" s="34">
        <v>10.568899999999999</v>
      </c>
    </row>
    <row r="46" spans="1:14" x14ac:dyDescent="0.25">
      <c r="A46" s="46">
        <v>15.2</v>
      </c>
      <c r="B46" s="46" t="s">
        <v>524</v>
      </c>
      <c r="C46" s="46" t="s">
        <v>526</v>
      </c>
      <c r="D46" s="35">
        <v>0.77</v>
      </c>
      <c r="E46" s="46">
        <v>0.04</v>
      </c>
      <c r="F46" s="46">
        <v>181</v>
      </c>
      <c r="G46" s="46" t="s">
        <v>551</v>
      </c>
      <c r="H46" s="46" t="s">
        <v>541</v>
      </c>
      <c r="I46" s="100" t="s">
        <v>546</v>
      </c>
      <c r="J46" s="46">
        <v>7.2</v>
      </c>
      <c r="K46" s="43">
        <v>3.35</v>
      </c>
      <c r="L46" s="133">
        <v>4.0999999999999996</v>
      </c>
      <c r="M46" s="34">
        <v>20.23</v>
      </c>
      <c r="N46" s="43">
        <v>9.2775999999999996</v>
      </c>
    </row>
    <row r="47" spans="1:14" s="119" customFormat="1" x14ac:dyDescent="0.25">
      <c r="A47" s="119">
        <v>15</v>
      </c>
      <c r="B47" s="119" t="s">
        <v>525</v>
      </c>
      <c r="C47" s="119" t="s">
        <v>526</v>
      </c>
      <c r="D47" s="118">
        <v>1.1299999999999999</v>
      </c>
      <c r="E47" s="119">
        <v>0.04</v>
      </c>
      <c r="F47" s="119">
        <v>155</v>
      </c>
      <c r="G47" s="119" t="s">
        <v>551</v>
      </c>
      <c r="H47" s="119" t="s">
        <v>546</v>
      </c>
      <c r="I47" s="119" t="s">
        <v>546</v>
      </c>
      <c r="J47" s="119">
        <v>6.5</v>
      </c>
      <c r="K47" s="117">
        <v>4.3899999999999997</v>
      </c>
      <c r="L47" s="36">
        <v>3</v>
      </c>
      <c r="M47" s="83">
        <v>16.8</v>
      </c>
      <c r="N47" s="83">
        <v>10.007899999999999</v>
      </c>
    </row>
    <row r="48" spans="1:14" x14ac:dyDescent="0.25">
      <c r="A48" s="46">
        <v>14.8</v>
      </c>
      <c r="B48" s="46" t="s">
        <v>524</v>
      </c>
      <c r="C48" s="46" t="s">
        <v>526</v>
      </c>
      <c r="D48" s="35">
        <v>1.1000000000000001</v>
      </c>
      <c r="E48" s="46">
        <v>0.04</v>
      </c>
      <c r="F48" s="46">
        <v>168</v>
      </c>
      <c r="G48" s="46" t="s">
        <v>551</v>
      </c>
      <c r="H48" s="46" t="s">
        <v>541</v>
      </c>
      <c r="I48" s="100" t="s">
        <v>546</v>
      </c>
      <c r="J48" s="46">
        <v>6.9</v>
      </c>
      <c r="K48" s="43">
        <v>3.87</v>
      </c>
      <c r="L48" s="133">
        <v>2</v>
      </c>
      <c r="M48" s="34">
        <v>14.06</v>
      </c>
      <c r="N48" s="43">
        <v>9.8650000000000002</v>
      </c>
    </row>
    <row r="49" spans="1:14" x14ac:dyDescent="0.25">
      <c r="A49" s="46">
        <v>14.6</v>
      </c>
      <c r="B49" s="46" t="s">
        <v>524</v>
      </c>
      <c r="C49" s="46" t="s">
        <v>526</v>
      </c>
      <c r="D49" s="35">
        <v>1.33</v>
      </c>
      <c r="E49" s="46">
        <v>0.03</v>
      </c>
      <c r="F49" s="46">
        <v>166</v>
      </c>
      <c r="G49" s="46" t="s">
        <v>551</v>
      </c>
      <c r="H49" s="46" t="s">
        <v>541</v>
      </c>
      <c r="I49" s="100" t="s">
        <v>546</v>
      </c>
      <c r="J49" s="46">
        <v>7</v>
      </c>
      <c r="K49" s="43">
        <v>3.72</v>
      </c>
      <c r="L49" s="133">
        <v>3</v>
      </c>
      <c r="M49" s="34">
        <v>13.88</v>
      </c>
      <c r="N49" s="43">
        <v>9.6427999999999994</v>
      </c>
    </row>
    <row r="50" spans="1:14" x14ac:dyDescent="0.25">
      <c r="A50" s="46">
        <v>14.5</v>
      </c>
      <c r="B50" s="46" t="s">
        <v>524</v>
      </c>
      <c r="C50" s="46" t="s">
        <v>526</v>
      </c>
      <c r="D50" s="35">
        <v>1.4500000000000002</v>
      </c>
      <c r="E50" s="46">
        <v>0.04</v>
      </c>
      <c r="F50" s="46">
        <v>189</v>
      </c>
      <c r="G50" s="46" t="s">
        <v>551</v>
      </c>
      <c r="H50" s="46" t="s">
        <v>541</v>
      </c>
      <c r="I50" s="100" t="s">
        <v>546</v>
      </c>
      <c r="J50" s="46">
        <v>7.8</v>
      </c>
      <c r="K50" s="43">
        <v>3.46</v>
      </c>
      <c r="L50" s="133">
        <v>4</v>
      </c>
      <c r="M50" s="34">
        <v>13.21</v>
      </c>
      <c r="N50" s="43">
        <v>9.6110000000000007</v>
      </c>
    </row>
    <row r="51" spans="1:14" x14ac:dyDescent="0.25">
      <c r="A51" s="46">
        <v>14.2</v>
      </c>
      <c r="B51" s="46" t="s">
        <v>524</v>
      </c>
      <c r="C51" s="46" t="s">
        <v>526</v>
      </c>
      <c r="D51" s="35">
        <v>1.06</v>
      </c>
      <c r="E51" s="46">
        <v>0.06</v>
      </c>
      <c r="F51" s="46">
        <v>187</v>
      </c>
      <c r="G51" s="46" t="s">
        <v>551</v>
      </c>
      <c r="H51" s="46" t="s">
        <v>541</v>
      </c>
      <c r="I51" s="100" t="s">
        <v>541</v>
      </c>
      <c r="J51" s="46">
        <v>7.8</v>
      </c>
      <c r="K51" s="43">
        <v>3.7</v>
      </c>
      <c r="L51" s="133">
        <v>10</v>
      </c>
      <c r="M51" s="34">
        <v>22.66</v>
      </c>
      <c r="N51" s="43">
        <v>8.1979000000000006</v>
      </c>
    </row>
    <row r="52" spans="1:14" x14ac:dyDescent="0.25">
      <c r="A52" s="46">
        <v>13.7</v>
      </c>
      <c r="B52" s="46" t="s">
        <v>524</v>
      </c>
      <c r="C52" s="46" t="s">
        <v>527</v>
      </c>
      <c r="D52" s="35">
        <v>1.21</v>
      </c>
      <c r="E52" s="46">
        <v>0.04</v>
      </c>
      <c r="F52" s="46">
        <v>167</v>
      </c>
      <c r="G52" s="46" t="s">
        <v>551</v>
      </c>
      <c r="H52" s="46" t="s">
        <v>541</v>
      </c>
      <c r="I52" s="100" t="s">
        <v>546</v>
      </c>
      <c r="J52" s="46">
        <v>4.2</v>
      </c>
      <c r="K52" s="43">
        <v>3.99</v>
      </c>
      <c r="L52" s="133">
        <v>4</v>
      </c>
      <c r="M52" s="34">
        <v>15.91</v>
      </c>
      <c r="N52" s="34">
        <v>10.7859</v>
      </c>
    </row>
    <row r="53" spans="1:14" s="119" customFormat="1" x14ac:dyDescent="0.25">
      <c r="A53" s="119">
        <v>13.5</v>
      </c>
      <c r="B53" s="119" t="s">
        <v>524</v>
      </c>
      <c r="C53" s="119" t="s">
        <v>527</v>
      </c>
      <c r="D53" s="118">
        <v>1.31</v>
      </c>
      <c r="E53" s="119">
        <v>0.04</v>
      </c>
      <c r="F53" s="119">
        <v>166</v>
      </c>
      <c r="G53" s="119" t="s">
        <v>551</v>
      </c>
      <c r="H53" s="119" t="s">
        <v>546</v>
      </c>
      <c r="I53" s="119" t="s">
        <v>546</v>
      </c>
      <c r="J53" s="119">
        <v>5.7</v>
      </c>
      <c r="K53" s="117">
        <v>5.97</v>
      </c>
      <c r="L53" s="36">
        <v>2</v>
      </c>
      <c r="M53" s="83">
        <v>25.55</v>
      </c>
      <c r="N53" s="83">
        <v>10.1614</v>
      </c>
    </row>
    <row r="54" spans="1:14" s="119" customFormat="1" x14ac:dyDescent="0.25">
      <c r="A54" s="119">
        <v>13.2</v>
      </c>
      <c r="B54" s="119" t="s">
        <v>524</v>
      </c>
      <c r="C54" s="119" t="s">
        <v>527</v>
      </c>
      <c r="D54" s="118">
        <v>1.21</v>
      </c>
      <c r="E54" s="119">
        <v>0.04</v>
      </c>
      <c r="F54" s="119">
        <v>161</v>
      </c>
      <c r="G54" s="119" t="s">
        <v>551</v>
      </c>
      <c r="H54" s="119" t="s">
        <v>546</v>
      </c>
      <c r="I54" s="119" t="s">
        <v>546</v>
      </c>
      <c r="J54" s="119">
        <v>4.2</v>
      </c>
      <c r="K54" s="117">
        <v>7.98</v>
      </c>
      <c r="L54" s="36">
        <v>2</v>
      </c>
      <c r="M54" s="83">
        <v>38.880000000000003</v>
      </c>
      <c r="N54" s="117">
        <v>9.7751000000000001</v>
      </c>
    </row>
    <row r="55" spans="1:14" s="119" customFormat="1" x14ac:dyDescent="0.25">
      <c r="A55" s="119">
        <v>12.9</v>
      </c>
      <c r="B55" s="119" t="s">
        <v>525</v>
      </c>
      <c r="C55" s="119" t="s">
        <v>527</v>
      </c>
      <c r="D55" s="118">
        <v>1.4700000000000002</v>
      </c>
      <c r="E55" s="119">
        <v>0.04</v>
      </c>
      <c r="F55" s="119">
        <v>162</v>
      </c>
      <c r="G55" s="119" t="s">
        <v>551</v>
      </c>
      <c r="H55" s="119" t="s">
        <v>546</v>
      </c>
      <c r="I55" s="119" t="s">
        <v>546</v>
      </c>
      <c r="J55" s="119">
        <v>4.2</v>
      </c>
      <c r="K55" s="117">
        <v>7.68</v>
      </c>
      <c r="L55" s="36">
        <v>3</v>
      </c>
      <c r="M55" s="83">
        <v>35.25</v>
      </c>
      <c r="N55" s="117">
        <v>9.7698</v>
      </c>
    </row>
    <row r="56" spans="1:14" s="119" customFormat="1" x14ac:dyDescent="0.25">
      <c r="A56" s="119">
        <v>12.4</v>
      </c>
      <c r="B56" s="119" t="s">
        <v>525</v>
      </c>
      <c r="C56" s="119" t="s">
        <v>527</v>
      </c>
      <c r="D56" s="118">
        <v>1.25</v>
      </c>
      <c r="E56" s="119">
        <v>0.05</v>
      </c>
      <c r="F56" s="119">
        <v>159</v>
      </c>
      <c r="G56" s="119" t="s">
        <v>551</v>
      </c>
      <c r="H56" s="119" t="s">
        <v>546</v>
      </c>
      <c r="I56" s="119" t="s">
        <v>546</v>
      </c>
      <c r="J56" s="119">
        <v>4.0999999999999996</v>
      </c>
      <c r="K56" s="83">
        <v>13.05</v>
      </c>
      <c r="L56" s="36">
        <v>2</v>
      </c>
      <c r="M56" s="83">
        <v>39.54</v>
      </c>
      <c r="N56" s="83">
        <v>10.388999999999999</v>
      </c>
    </row>
    <row r="57" spans="1:14" s="119" customFormat="1" x14ac:dyDescent="0.25">
      <c r="A57" s="119">
        <v>11.3</v>
      </c>
      <c r="B57" s="119" t="s">
        <v>525</v>
      </c>
      <c r="C57" s="119" t="s">
        <v>527</v>
      </c>
      <c r="D57" s="118">
        <v>1.1299999999999999</v>
      </c>
      <c r="E57" s="119">
        <v>0.04</v>
      </c>
      <c r="F57" s="119">
        <v>128</v>
      </c>
      <c r="G57" s="119" t="s">
        <v>551</v>
      </c>
      <c r="H57" s="119" t="s">
        <v>546</v>
      </c>
      <c r="I57" s="119" t="s">
        <v>546</v>
      </c>
      <c r="J57" s="119">
        <v>2.2999999999999998</v>
      </c>
      <c r="K57" s="117">
        <v>8.33</v>
      </c>
      <c r="L57" s="36">
        <v>2</v>
      </c>
      <c r="M57" s="117">
        <v>9.61</v>
      </c>
      <c r="N57" s="83">
        <v>10.6218</v>
      </c>
    </row>
    <row r="58" spans="1:14" s="119" customFormat="1" x14ac:dyDescent="0.25">
      <c r="A58" s="119">
        <v>10.8</v>
      </c>
      <c r="B58" s="119" t="s">
        <v>525</v>
      </c>
      <c r="C58" s="119" t="s">
        <v>527</v>
      </c>
      <c r="D58" s="118">
        <v>0.87</v>
      </c>
      <c r="E58" s="119">
        <v>0.02</v>
      </c>
      <c r="F58" s="119">
        <v>138</v>
      </c>
      <c r="G58" s="119" t="s">
        <v>551</v>
      </c>
      <c r="H58" s="119" t="s">
        <v>546</v>
      </c>
      <c r="I58" s="119" t="s">
        <v>546</v>
      </c>
      <c r="J58" s="119">
        <v>1.8</v>
      </c>
      <c r="K58" s="117">
        <v>9.76</v>
      </c>
      <c r="L58" s="36">
        <v>2</v>
      </c>
      <c r="M58" s="83">
        <v>10.78</v>
      </c>
      <c r="N58" s="83">
        <v>10.7753</v>
      </c>
    </row>
    <row r="59" spans="1:14" s="119" customFormat="1" x14ac:dyDescent="0.25">
      <c r="A59" s="119">
        <v>9.8000000000000007</v>
      </c>
      <c r="B59" s="119" t="s">
        <v>525</v>
      </c>
      <c r="C59" s="119" t="s">
        <v>527</v>
      </c>
      <c r="D59" s="118">
        <v>0.21000000000000002</v>
      </c>
      <c r="E59" s="119">
        <v>0.04</v>
      </c>
      <c r="F59" s="119">
        <v>139</v>
      </c>
      <c r="G59" s="119" t="s">
        <v>551</v>
      </c>
      <c r="H59" s="119" t="s">
        <v>546</v>
      </c>
      <c r="I59" s="119" t="s">
        <v>546</v>
      </c>
      <c r="J59" s="119">
        <v>1.8</v>
      </c>
      <c r="K59" s="83">
        <v>10.62</v>
      </c>
      <c r="L59" s="36">
        <v>2</v>
      </c>
      <c r="M59" s="117">
        <v>5.44</v>
      </c>
      <c r="N59" s="83">
        <v>11.235799999999999</v>
      </c>
    </row>
    <row r="60" spans="1:14" s="119" customFormat="1" x14ac:dyDescent="0.25">
      <c r="A60" s="119">
        <v>8.6</v>
      </c>
      <c r="B60" s="119" t="s">
        <v>525</v>
      </c>
      <c r="C60" s="119" t="s">
        <v>527</v>
      </c>
      <c r="D60" s="118">
        <v>-0.42</v>
      </c>
      <c r="E60" s="119">
        <v>0.04</v>
      </c>
      <c r="F60" s="119">
        <v>140</v>
      </c>
      <c r="G60" s="119" t="s">
        <v>551</v>
      </c>
      <c r="H60" s="119" t="s">
        <v>546</v>
      </c>
      <c r="I60" s="119" t="s">
        <v>546</v>
      </c>
      <c r="J60" s="119">
        <v>1.4</v>
      </c>
      <c r="K60" s="83">
        <v>16.37</v>
      </c>
      <c r="L60" s="36">
        <v>2</v>
      </c>
      <c r="M60" s="117">
        <v>6.39</v>
      </c>
      <c r="N60" s="83">
        <v>10.759399999999999</v>
      </c>
    </row>
    <row r="61" spans="1:14" s="119" customFormat="1" x14ac:dyDescent="0.25">
      <c r="A61" s="119">
        <v>8</v>
      </c>
      <c r="B61" s="119" t="s">
        <v>525</v>
      </c>
      <c r="C61" s="119" t="s">
        <v>528</v>
      </c>
      <c r="D61" s="118">
        <v>-0.16</v>
      </c>
      <c r="E61" s="119">
        <v>0.04</v>
      </c>
      <c r="F61" s="119">
        <v>154</v>
      </c>
      <c r="G61" s="119" t="s">
        <v>551</v>
      </c>
      <c r="H61" s="119" t="s">
        <v>546</v>
      </c>
      <c r="I61" s="119" t="s">
        <v>546</v>
      </c>
      <c r="J61" s="119">
        <v>1.6</v>
      </c>
      <c r="K61" s="83">
        <v>12.48</v>
      </c>
      <c r="L61" s="36">
        <v>2</v>
      </c>
      <c r="M61" s="117">
        <v>6.07</v>
      </c>
      <c r="N61" s="83">
        <v>11.6539</v>
      </c>
    </row>
    <row r="62" spans="1:14" s="119" customFormat="1" x14ac:dyDescent="0.25">
      <c r="A62" s="119">
        <v>5.7</v>
      </c>
      <c r="B62" s="119" t="s">
        <v>525</v>
      </c>
      <c r="C62" s="119" t="s">
        <v>531</v>
      </c>
      <c r="D62" s="118">
        <v>-7.9999999999999988E-2</v>
      </c>
      <c r="E62" s="119">
        <v>0.04</v>
      </c>
      <c r="F62" s="119">
        <v>145</v>
      </c>
      <c r="G62" s="119" t="s">
        <v>551</v>
      </c>
      <c r="H62" s="119" t="s">
        <v>546</v>
      </c>
      <c r="I62" s="119" t="s">
        <v>546</v>
      </c>
      <c r="J62" s="119">
        <v>1.3</v>
      </c>
      <c r="K62" s="83">
        <v>10.77</v>
      </c>
      <c r="L62" s="36">
        <v>2</v>
      </c>
      <c r="M62" s="117">
        <v>4.68</v>
      </c>
      <c r="N62" s="83">
        <v>11.0982</v>
      </c>
    </row>
    <row r="63" spans="1:14" s="119" customFormat="1" x14ac:dyDescent="0.25">
      <c r="A63" s="119">
        <v>1.7</v>
      </c>
      <c r="B63" s="119" t="s">
        <v>525</v>
      </c>
      <c r="C63" s="119" t="s">
        <v>529</v>
      </c>
      <c r="D63" s="118">
        <v>-0.58000000000000007</v>
      </c>
      <c r="E63" s="119">
        <v>0.04</v>
      </c>
      <c r="F63" s="119">
        <v>132</v>
      </c>
      <c r="G63" s="119" t="s">
        <v>551</v>
      </c>
      <c r="H63" s="119" t="s">
        <v>546</v>
      </c>
      <c r="I63" s="119" t="s">
        <v>546</v>
      </c>
      <c r="J63" s="119">
        <v>1.3</v>
      </c>
      <c r="K63" s="117">
        <v>7.38</v>
      </c>
      <c r="L63" s="36">
        <v>2</v>
      </c>
      <c r="M63" s="117">
        <v>3.01</v>
      </c>
      <c r="N63" s="83">
        <v>10.373100000000001</v>
      </c>
    </row>
    <row r="65" spans="1:1" x14ac:dyDescent="0.25">
      <c r="A65" s="128" t="s">
        <v>572</v>
      </c>
    </row>
    <row r="66" spans="1:1" x14ac:dyDescent="0.25">
      <c r="A66" s="128" t="s">
        <v>573</v>
      </c>
    </row>
  </sheetData>
  <phoneticPr fontId="19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1C255-9BC7-4124-81D4-2FB0003DBE72}">
  <sheetPr>
    <tabColor rgb="FFAAE0F9"/>
  </sheetPr>
  <dimension ref="A1:Q45"/>
  <sheetViews>
    <sheetView workbookViewId="0">
      <pane ySplit="1" topLeftCell="A2" activePane="bottomLeft" state="frozen"/>
      <selection sqref="A1:XFD1048576"/>
      <selection pane="bottomLeft" activeCell="R39" sqref="R39"/>
    </sheetView>
  </sheetViews>
  <sheetFormatPr defaultColWidth="10" defaultRowHeight="13.2" x14ac:dyDescent="0.25"/>
  <cols>
    <col min="1" max="1" width="8.33203125" style="107" customWidth="1"/>
    <col min="2" max="2" width="4.44140625" style="107" bestFit="1" customWidth="1"/>
    <col min="3" max="3" width="17.77734375" style="107" bestFit="1" customWidth="1"/>
    <col min="4" max="4" width="14.5546875" style="107" bestFit="1" customWidth="1"/>
    <col min="5" max="5" width="16" style="107" bestFit="1" customWidth="1"/>
    <col min="6" max="6" width="9" style="107" bestFit="1" customWidth="1"/>
    <col min="7" max="7" width="5" style="107" bestFit="1" customWidth="1"/>
    <col min="8" max="8" width="7.109375" style="107" bestFit="1" customWidth="1"/>
    <col min="9" max="9" width="8.109375" style="107" bestFit="1" customWidth="1"/>
    <col min="10" max="11" width="12.109375" style="107" bestFit="1" customWidth="1"/>
    <col min="12" max="12" width="6.21875" style="107" bestFit="1" customWidth="1"/>
    <col min="13" max="13" width="6.5546875" style="107" bestFit="1" customWidth="1"/>
    <col min="14" max="14" width="6.109375" style="107" bestFit="1" customWidth="1"/>
    <col min="15" max="15" width="7" style="107" bestFit="1" customWidth="1"/>
    <col min="16" max="16" width="6.109375" style="107" bestFit="1" customWidth="1"/>
    <col min="17" max="17" width="6.21875" style="107" bestFit="1" customWidth="1"/>
    <col min="18" max="16384" width="10" style="107"/>
  </cols>
  <sheetData>
    <row r="1" spans="1:17" s="96" customFormat="1" ht="15.6" x14ac:dyDescent="0.25">
      <c r="A1" s="62" t="s">
        <v>120</v>
      </c>
      <c r="B1" s="62" t="s">
        <v>371</v>
      </c>
      <c r="C1" s="62" t="s">
        <v>220</v>
      </c>
      <c r="D1" s="252" t="s">
        <v>121</v>
      </c>
      <c r="E1" s="252"/>
      <c r="F1" s="61" t="s">
        <v>430</v>
      </c>
      <c r="G1" s="61" t="s">
        <v>316</v>
      </c>
      <c r="H1" s="62" t="s">
        <v>6</v>
      </c>
      <c r="I1" s="62" t="s">
        <v>464</v>
      </c>
      <c r="J1" s="62" t="s">
        <v>464</v>
      </c>
      <c r="K1" s="62" t="s">
        <v>464</v>
      </c>
      <c r="L1" s="62" t="s">
        <v>114</v>
      </c>
      <c r="M1" s="62" t="s">
        <v>186</v>
      </c>
      <c r="N1" s="62" t="s">
        <v>7</v>
      </c>
      <c r="O1" s="62" t="s">
        <v>111</v>
      </c>
      <c r="P1" s="62" t="s">
        <v>110</v>
      </c>
      <c r="Q1" s="62" t="s">
        <v>5</v>
      </c>
    </row>
    <row r="2" spans="1:17" s="96" customFormat="1" x14ac:dyDescent="0.25">
      <c r="A2" s="62"/>
      <c r="B2" s="62"/>
      <c r="C2" s="62"/>
      <c r="D2" s="62" t="s">
        <v>419</v>
      </c>
      <c r="E2" s="62" t="s">
        <v>420</v>
      </c>
      <c r="F2" s="62" t="s">
        <v>354</v>
      </c>
      <c r="G2" s="62" t="s">
        <v>115</v>
      </c>
      <c r="H2" s="62" t="s">
        <v>11</v>
      </c>
      <c r="I2" s="62" t="s">
        <v>549</v>
      </c>
      <c r="J2" s="62" t="s">
        <v>538</v>
      </c>
      <c r="K2" s="62" t="s">
        <v>575</v>
      </c>
      <c r="L2" s="62" t="s">
        <v>116</v>
      </c>
      <c r="M2" s="62"/>
      <c r="N2" s="62" t="s">
        <v>11</v>
      </c>
      <c r="O2" s="62" t="s">
        <v>312</v>
      </c>
      <c r="P2" s="62" t="s">
        <v>11</v>
      </c>
      <c r="Q2" s="62" t="s">
        <v>116</v>
      </c>
    </row>
    <row r="3" spans="1:17" x14ac:dyDescent="0.25">
      <c r="A3" s="60" t="s">
        <v>421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</row>
    <row r="4" spans="1:17" x14ac:dyDescent="0.25">
      <c r="A4" s="59" t="s">
        <v>372</v>
      </c>
      <c r="B4" s="59">
        <v>50</v>
      </c>
      <c r="C4" s="58" t="s">
        <v>373</v>
      </c>
      <c r="D4" s="59">
        <v>0.2</v>
      </c>
      <c r="E4" s="59">
        <v>154.79</v>
      </c>
      <c r="F4" s="57">
        <v>1.46</v>
      </c>
      <c r="G4" s="59">
        <v>0.05</v>
      </c>
      <c r="H4" s="56">
        <v>134.80000000000001</v>
      </c>
      <c r="I4" s="59" t="s">
        <v>551</v>
      </c>
      <c r="J4" s="59" t="s">
        <v>541</v>
      </c>
      <c r="K4" s="59" t="str">
        <f>IF(N4&gt;5,"Euxinic","Non-euxinic")</f>
        <v>Non-euxinic</v>
      </c>
      <c r="L4" s="59">
        <v>3.45</v>
      </c>
      <c r="M4" s="55">
        <v>3.54</v>
      </c>
      <c r="N4" s="55">
        <v>3.54</v>
      </c>
      <c r="O4" s="56">
        <v>12.55</v>
      </c>
      <c r="P4" s="59">
        <v>3.8</v>
      </c>
      <c r="Q4" s="56">
        <v>10.103401590000001</v>
      </c>
    </row>
    <row r="5" spans="1:17" x14ac:dyDescent="0.25">
      <c r="A5" s="59" t="s">
        <v>374</v>
      </c>
      <c r="B5" s="59">
        <v>50</v>
      </c>
      <c r="C5" s="58" t="s">
        <v>373</v>
      </c>
      <c r="D5" s="59">
        <v>1.3</v>
      </c>
      <c r="E5" s="59">
        <v>149.63</v>
      </c>
      <c r="F5" s="57">
        <v>1.88</v>
      </c>
      <c r="G5" s="59">
        <v>0.04</v>
      </c>
      <c r="H5" s="56">
        <v>131.30000000000001</v>
      </c>
      <c r="I5" s="59" t="s">
        <v>551</v>
      </c>
      <c r="J5" s="59" t="s">
        <v>541</v>
      </c>
      <c r="K5" s="59" t="str">
        <f t="shared" ref="K5:K42" si="0">IF(N5&gt;5,"Euxinic","Non-euxinic")</f>
        <v>Non-euxinic</v>
      </c>
      <c r="L5" s="59">
        <v>2.02</v>
      </c>
      <c r="M5" s="55">
        <v>2.8</v>
      </c>
      <c r="N5" s="55">
        <v>2.85</v>
      </c>
      <c r="O5" s="55">
        <v>7.99</v>
      </c>
      <c r="P5" s="59">
        <v>2.1</v>
      </c>
      <c r="Q5" s="55">
        <v>8.4733085100000007</v>
      </c>
    </row>
    <row r="6" spans="1:17" x14ac:dyDescent="0.25">
      <c r="A6" s="59" t="s">
        <v>375</v>
      </c>
      <c r="B6" s="59">
        <v>50</v>
      </c>
      <c r="C6" s="58" t="s">
        <v>373</v>
      </c>
      <c r="D6" s="59">
        <v>0.7</v>
      </c>
      <c r="E6" s="59">
        <v>144.37</v>
      </c>
      <c r="F6" s="57">
        <v>2.0499999999999998</v>
      </c>
      <c r="G6" s="59">
        <v>0.03</v>
      </c>
      <c r="H6" s="56">
        <v>120.3</v>
      </c>
      <c r="I6" s="59" t="s">
        <v>551</v>
      </c>
      <c r="J6" s="59" t="s">
        <v>541</v>
      </c>
      <c r="K6" s="59" t="str">
        <f t="shared" si="0"/>
        <v>Euxinic</v>
      </c>
      <c r="L6" s="59">
        <v>2.98</v>
      </c>
      <c r="M6" s="55">
        <v>2.89</v>
      </c>
      <c r="N6" s="55">
        <v>5.54</v>
      </c>
      <c r="O6" s="56">
        <v>16.04</v>
      </c>
      <c r="P6" s="59">
        <v>4.0999999999999996</v>
      </c>
      <c r="Q6" s="55">
        <v>7.8858399000000006</v>
      </c>
    </row>
    <row r="7" spans="1:17" x14ac:dyDescent="0.25">
      <c r="A7" s="59" t="s">
        <v>376</v>
      </c>
      <c r="B7" s="59">
        <v>49</v>
      </c>
      <c r="C7" s="58" t="s">
        <v>373</v>
      </c>
      <c r="D7" s="59">
        <v>0.32</v>
      </c>
      <c r="E7" s="59">
        <v>140.5</v>
      </c>
      <c r="F7" s="57">
        <v>2.04</v>
      </c>
      <c r="G7" s="59">
        <v>0.08</v>
      </c>
      <c r="H7" s="56">
        <v>126</v>
      </c>
      <c r="I7" s="59" t="s">
        <v>551</v>
      </c>
      <c r="J7" s="59" t="s">
        <v>541</v>
      </c>
      <c r="K7" s="59" t="str">
        <f t="shared" si="0"/>
        <v>Euxinic</v>
      </c>
      <c r="L7" s="59">
        <v>4.75</v>
      </c>
      <c r="M7" s="59">
        <v>0.92</v>
      </c>
      <c r="N7" s="56">
        <v>37.979999999999997</v>
      </c>
      <c r="O7" s="56">
        <v>35.06</v>
      </c>
      <c r="P7" s="56">
        <v>10.3</v>
      </c>
      <c r="Q7" s="55">
        <v>8.833199190000002</v>
      </c>
    </row>
    <row r="8" spans="1:17" x14ac:dyDescent="0.25">
      <c r="A8" s="59" t="s">
        <v>377</v>
      </c>
      <c r="B8" s="59">
        <v>49</v>
      </c>
      <c r="C8" s="58" t="s">
        <v>373</v>
      </c>
      <c r="D8" s="59">
        <v>1</v>
      </c>
      <c r="E8" s="59">
        <v>134.84</v>
      </c>
      <c r="F8" s="57">
        <v>2.34</v>
      </c>
      <c r="G8" s="59">
        <v>0.05</v>
      </c>
      <c r="H8" s="56">
        <v>128.4</v>
      </c>
      <c r="I8" s="59" t="s">
        <v>551</v>
      </c>
      <c r="J8" s="59" t="s">
        <v>541</v>
      </c>
      <c r="K8" s="59" t="str">
        <f t="shared" si="0"/>
        <v>Euxinic</v>
      </c>
      <c r="L8" s="59">
        <v>2.31</v>
      </c>
      <c r="M8" s="55">
        <v>1.91</v>
      </c>
      <c r="N8" s="55">
        <v>6.94</v>
      </c>
      <c r="O8" s="56">
        <v>13.29</v>
      </c>
      <c r="P8" s="55">
        <v>3</v>
      </c>
      <c r="Q8" s="55">
        <v>2.9638056000000002</v>
      </c>
    </row>
    <row r="9" spans="1:17" x14ac:dyDescent="0.25">
      <c r="A9" s="59" t="s">
        <v>378</v>
      </c>
      <c r="B9" s="59">
        <v>47</v>
      </c>
      <c r="C9" s="58" t="s">
        <v>373</v>
      </c>
      <c r="D9" s="59">
        <v>0.32</v>
      </c>
      <c r="E9" s="59">
        <v>130.21</v>
      </c>
      <c r="F9" s="57">
        <v>2.04</v>
      </c>
      <c r="G9" s="59">
        <v>0.04</v>
      </c>
      <c r="H9" s="56">
        <v>154.80000000000001</v>
      </c>
      <c r="I9" s="59" t="s">
        <v>551</v>
      </c>
      <c r="J9" s="59" t="s">
        <v>541</v>
      </c>
      <c r="K9" s="59" t="str">
        <f t="shared" si="0"/>
        <v>Euxinic</v>
      </c>
      <c r="L9" s="59">
        <v>3.21</v>
      </c>
      <c r="M9" s="55">
        <v>1.85</v>
      </c>
      <c r="N9" s="56">
        <v>14.91</v>
      </c>
      <c r="O9" s="56">
        <v>27.54</v>
      </c>
      <c r="P9" s="59">
        <v>4.9000000000000004</v>
      </c>
      <c r="Q9" s="56">
        <v>9.7488034200000016</v>
      </c>
    </row>
    <row r="10" spans="1:17" s="49" customFormat="1" x14ac:dyDescent="0.25">
      <c r="A10" s="54" t="s">
        <v>379</v>
      </c>
      <c r="B10" s="54">
        <v>47</v>
      </c>
      <c r="C10" s="53" t="s">
        <v>373</v>
      </c>
      <c r="D10" s="54">
        <v>2</v>
      </c>
      <c r="E10" s="54">
        <v>125.65</v>
      </c>
      <c r="F10" s="52">
        <v>1.6800000000000002</v>
      </c>
      <c r="G10" s="54">
        <v>0.06</v>
      </c>
      <c r="H10" s="51">
        <v>111.7</v>
      </c>
      <c r="I10" s="54" t="s">
        <v>551</v>
      </c>
      <c r="J10" s="54" t="s">
        <v>546</v>
      </c>
      <c r="K10" s="54" t="str">
        <f t="shared" si="0"/>
        <v>Non-euxinic</v>
      </c>
      <c r="L10" s="54">
        <v>4.03</v>
      </c>
      <c r="M10" s="50">
        <v>5.13</v>
      </c>
      <c r="N10" s="50">
        <v>3.22</v>
      </c>
      <c r="O10" s="51">
        <v>16.510000000000002</v>
      </c>
      <c r="P10" s="54">
        <v>3.8</v>
      </c>
      <c r="Q10" s="50">
        <v>7.2772012500000001</v>
      </c>
    </row>
    <row r="11" spans="1:17" x14ac:dyDescent="0.25">
      <c r="A11" s="59" t="s">
        <v>380</v>
      </c>
      <c r="B11" s="59">
        <v>45</v>
      </c>
      <c r="C11" s="58" t="s">
        <v>381</v>
      </c>
      <c r="D11" s="59">
        <v>0.1</v>
      </c>
      <c r="E11" s="59">
        <v>120.12</v>
      </c>
      <c r="F11" s="57">
        <v>1.92</v>
      </c>
      <c r="G11" s="59">
        <v>0.09</v>
      </c>
      <c r="H11" s="56">
        <v>56.3</v>
      </c>
      <c r="I11" s="59" t="s">
        <v>551</v>
      </c>
      <c r="J11" s="59" t="s">
        <v>541</v>
      </c>
      <c r="K11" s="59" t="str">
        <f t="shared" si="0"/>
        <v>Euxinic</v>
      </c>
      <c r="L11" s="59">
        <v>40.47</v>
      </c>
      <c r="M11" s="55">
        <v>3</v>
      </c>
      <c r="N11" s="56">
        <v>52.58</v>
      </c>
      <c r="O11" s="56">
        <v>157.84</v>
      </c>
      <c r="P11" s="59">
        <v>6.2</v>
      </c>
      <c r="Q11" s="55">
        <v>6.8432154299999999</v>
      </c>
    </row>
    <row r="12" spans="1:17" x14ac:dyDescent="0.25">
      <c r="A12" s="59" t="s">
        <v>382</v>
      </c>
      <c r="B12" s="59">
        <v>45</v>
      </c>
      <c r="C12" s="58" t="s">
        <v>381</v>
      </c>
      <c r="D12" s="59">
        <v>0.2</v>
      </c>
      <c r="E12" s="59">
        <v>116.59</v>
      </c>
      <c r="F12" s="57">
        <v>2.21</v>
      </c>
      <c r="G12" s="59">
        <v>0.04</v>
      </c>
      <c r="H12" s="56">
        <v>86</v>
      </c>
      <c r="I12" s="59" t="s">
        <v>551</v>
      </c>
      <c r="J12" s="59" t="s">
        <v>541</v>
      </c>
      <c r="K12" s="59" t="str">
        <f t="shared" si="0"/>
        <v>Euxinic</v>
      </c>
      <c r="L12" s="59">
        <v>7.38</v>
      </c>
      <c r="M12" s="55">
        <v>1.93</v>
      </c>
      <c r="N12" s="56">
        <v>23.91</v>
      </c>
      <c r="O12" s="56">
        <v>46.16</v>
      </c>
      <c r="P12" s="59">
        <v>5.9</v>
      </c>
      <c r="Q12" s="55">
        <v>4.1016952500000006</v>
      </c>
    </row>
    <row r="13" spans="1:17" s="49" customFormat="1" x14ac:dyDescent="0.25">
      <c r="A13" s="54" t="s">
        <v>383</v>
      </c>
      <c r="B13" s="54">
        <v>45</v>
      </c>
      <c r="C13" s="53" t="s">
        <v>381</v>
      </c>
      <c r="D13" s="54">
        <v>0.86</v>
      </c>
      <c r="E13" s="54">
        <v>112.19</v>
      </c>
      <c r="F13" s="52">
        <v>2.33</v>
      </c>
      <c r="G13" s="54">
        <v>7.0000000000000007E-2</v>
      </c>
      <c r="H13" s="51">
        <v>77.099999999999994</v>
      </c>
      <c r="I13" s="54" t="s">
        <v>551</v>
      </c>
      <c r="J13" s="54" t="s">
        <v>546</v>
      </c>
      <c r="K13" s="54" t="str">
        <f t="shared" si="0"/>
        <v>Euxinic</v>
      </c>
      <c r="L13" s="54">
        <v>9.08</v>
      </c>
      <c r="M13" s="50">
        <v>4.49</v>
      </c>
      <c r="N13" s="51">
        <v>25.11</v>
      </c>
      <c r="O13" s="51">
        <v>112.64</v>
      </c>
      <c r="P13" s="54">
        <v>4.9000000000000004</v>
      </c>
      <c r="Q13" s="50">
        <v>3.3819138899999999</v>
      </c>
    </row>
    <row r="14" spans="1:17" x14ac:dyDescent="0.25">
      <c r="A14" s="59" t="s">
        <v>384</v>
      </c>
      <c r="B14" s="59">
        <v>45</v>
      </c>
      <c r="C14" s="58" t="s">
        <v>381</v>
      </c>
      <c r="D14" s="59">
        <v>0.18</v>
      </c>
      <c r="E14" s="59">
        <v>109.97</v>
      </c>
      <c r="F14" s="57">
        <v>2.15</v>
      </c>
      <c r="G14" s="59">
        <v>0.04</v>
      </c>
      <c r="H14" s="56">
        <v>94.3</v>
      </c>
      <c r="I14" s="59" t="s">
        <v>551</v>
      </c>
      <c r="J14" s="59" t="s">
        <v>541</v>
      </c>
      <c r="K14" s="59" t="str">
        <f t="shared" si="0"/>
        <v>Euxinic</v>
      </c>
      <c r="L14" s="59">
        <v>8.33</v>
      </c>
      <c r="M14" s="55">
        <v>1.18</v>
      </c>
      <c r="N14" s="56">
        <v>44.86</v>
      </c>
      <c r="O14" s="56">
        <v>53.01</v>
      </c>
      <c r="P14" s="59">
        <v>5.0999999999999996</v>
      </c>
      <c r="Q14" s="55">
        <v>4.3186881600000007</v>
      </c>
    </row>
    <row r="15" spans="1:17" s="49" customFormat="1" x14ac:dyDescent="0.25">
      <c r="A15" s="54" t="s">
        <v>385</v>
      </c>
      <c r="B15" s="54">
        <v>44</v>
      </c>
      <c r="C15" s="53" t="s">
        <v>381</v>
      </c>
      <c r="D15" s="54">
        <v>0.6</v>
      </c>
      <c r="E15" s="54">
        <v>103.68</v>
      </c>
      <c r="F15" s="52">
        <v>2.2599999999999998</v>
      </c>
      <c r="G15" s="54">
        <v>0.05</v>
      </c>
      <c r="H15" s="51">
        <v>108.6</v>
      </c>
      <c r="I15" s="54" t="s">
        <v>551</v>
      </c>
      <c r="J15" s="54" t="s">
        <v>546</v>
      </c>
      <c r="K15" s="54" t="str">
        <f t="shared" si="0"/>
        <v>Non-euxinic</v>
      </c>
      <c r="L15" s="54">
        <v>1.6</v>
      </c>
      <c r="M15" s="51">
        <v>14.29</v>
      </c>
      <c r="N15" s="50">
        <v>2.04</v>
      </c>
      <c r="O15" s="51">
        <v>29.09</v>
      </c>
      <c r="P15" s="54">
        <v>3.3</v>
      </c>
      <c r="Q15" s="50">
        <v>7.3354188599999999</v>
      </c>
    </row>
    <row r="16" spans="1:17" s="49" customFormat="1" x14ac:dyDescent="0.25">
      <c r="A16" s="54" t="s">
        <v>386</v>
      </c>
      <c r="B16" s="54">
        <v>44</v>
      </c>
      <c r="C16" s="53" t="s">
        <v>381</v>
      </c>
      <c r="D16" s="54">
        <v>0.13</v>
      </c>
      <c r="E16" s="54">
        <v>102.96</v>
      </c>
      <c r="F16" s="52">
        <v>1.6600000000000001</v>
      </c>
      <c r="G16" s="54">
        <v>0.05</v>
      </c>
      <c r="H16" s="51">
        <v>88.7</v>
      </c>
      <c r="I16" s="54" t="s">
        <v>551</v>
      </c>
      <c r="J16" s="54" t="s">
        <v>546</v>
      </c>
      <c r="K16" s="54" t="str">
        <f t="shared" si="0"/>
        <v>Euxinic</v>
      </c>
      <c r="L16" s="54">
        <v>6.67</v>
      </c>
      <c r="M16" s="50">
        <v>5.58</v>
      </c>
      <c r="N16" s="50">
        <v>6.86</v>
      </c>
      <c r="O16" s="51">
        <v>38.299999999999997</v>
      </c>
      <c r="P16" s="54">
        <v>2.5</v>
      </c>
      <c r="Q16" s="50">
        <v>5.78471343</v>
      </c>
    </row>
    <row r="17" spans="1:17" x14ac:dyDescent="0.25">
      <c r="A17" s="59" t="s">
        <v>387</v>
      </c>
      <c r="B17" s="59">
        <v>44</v>
      </c>
      <c r="C17" s="58" t="s">
        <v>381</v>
      </c>
      <c r="D17" s="59">
        <v>17.62</v>
      </c>
      <c r="E17" s="59">
        <v>100.85</v>
      </c>
      <c r="F17" s="57">
        <v>1.56</v>
      </c>
      <c r="G17" s="59">
        <v>0.05</v>
      </c>
      <c r="H17" s="56">
        <v>109.8</v>
      </c>
      <c r="I17" s="59" t="s">
        <v>551</v>
      </c>
      <c r="J17" s="59" t="s">
        <v>541</v>
      </c>
      <c r="K17" s="59" t="str">
        <f t="shared" si="0"/>
        <v>Non-euxinic</v>
      </c>
      <c r="L17" s="59">
        <v>2.0499999999999998</v>
      </c>
      <c r="M17" s="55">
        <v>3.09</v>
      </c>
      <c r="N17" s="55">
        <v>2.0099999999999998</v>
      </c>
      <c r="O17" s="55">
        <v>6.22</v>
      </c>
      <c r="P17" s="55">
        <v>3</v>
      </c>
      <c r="Q17" s="55">
        <v>7.6000443600000001</v>
      </c>
    </row>
    <row r="18" spans="1:17" s="49" customFormat="1" x14ac:dyDescent="0.25">
      <c r="A18" s="54" t="s">
        <v>388</v>
      </c>
      <c r="B18" s="54">
        <v>44</v>
      </c>
      <c r="C18" s="53" t="s">
        <v>381</v>
      </c>
      <c r="D18" s="54">
        <v>11.73</v>
      </c>
      <c r="E18" s="54">
        <v>94.96</v>
      </c>
      <c r="F18" s="52">
        <v>1.5</v>
      </c>
      <c r="G18" s="54">
        <v>0.05</v>
      </c>
      <c r="H18" s="51">
        <v>118.7</v>
      </c>
      <c r="I18" s="54" t="s">
        <v>551</v>
      </c>
      <c r="J18" s="54" t="s">
        <v>546</v>
      </c>
      <c r="K18" s="54" t="str">
        <f t="shared" si="0"/>
        <v>Non-euxinic</v>
      </c>
      <c r="L18" s="54">
        <v>1.47</v>
      </c>
      <c r="M18" s="51">
        <v>10.75</v>
      </c>
      <c r="N18" s="50">
        <v>1.5</v>
      </c>
      <c r="O18" s="51">
        <v>16.09</v>
      </c>
      <c r="P18" s="54">
        <v>2.4</v>
      </c>
      <c r="Q18" s="50">
        <v>7.7799896999999998</v>
      </c>
    </row>
    <row r="19" spans="1:17" s="49" customFormat="1" x14ac:dyDescent="0.25">
      <c r="A19" s="54" t="s">
        <v>389</v>
      </c>
      <c r="B19" s="54">
        <v>44</v>
      </c>
      <c r="C19" s="53" t="s">
        <v>381</v>
      </c>
      <c r="D19" s="54">
        <v>3</v>
      </c>
      <c r="E19" s="54">
        <v>86.23</v>
      </c>
      <c r="F19" s="52">
        <v>0.84</v>
      </c>
      <c r="G19" s="54">
        <v>0.05</v>
      </c>
      <c r="H19" s="51">
        <v>105.6</v>
      </c>
      <c r="I19" s="54" t="s">
        <v>551</v>
      </c>
      <c r="J19" s="54" t="s">
        <v>546</v>
      </c>
      <c r="K19" s="54" t="str">
        <f t="shared" si="0"/>
        <v>Non-euxinic</v>
      </c>
      <c r="L19" s="54">
        <v>1.1499999999999999</v>
      </c>
      <c r="M19" s="50">
        <v>7.1</v>
      </c>
      <c r="N19" s="50">
        <v>0.91</v>
      </c>
      <c r="O19" s="50">
        <v>6.45</v>
      </c>
      <c r="P19" s="54">
        <v>3.3</v>
      </c>
      <c r="Q19" s="50">
        <v>6.5732974200000003</v>
      </c>
    </row>
    <row r="20" spans="1:17" x14ac:dyDescent="0.25">
      <c r="A20" s="59" t="s">
        <v>390</v>
      </c>
      <c r="B20" s="59">
        <v>43</v>
      </c>
      <c r="C20" s="58" t="s">
        <v>381</v>
      </c>
      <c r="D20" s="59">
        <v>0.2</v>
      </c>
      <c r="E20" s="59">
        <v>83.11</v>
      </c>
      <c r="F20" s="57">
        <v>1.5499999999999998</v>
      </c>
      <c r="G20" s="59">
        <v>0.06</v>
      </c>
      <c r="H20" s="56">
        <v>118.2</v>
      </c>
      <c r="I20" s="59" t="s">
        <v>551</v>
      </c>
      <c r="J20" s="59" t="s">
        <v>541</v>
      </c>
      <c r="K20" s="59" t="str">
        <f t="shared" si="0"/>
        <v>Non-euxinic</v>
      </c>
      <c r="L20" s="59">
        <v>3.23</v>
      </c>
      <c r="M20" s="55">
        <v>3.78</v>
      </c>
      <c r="N20" s="55">
        <v>2.41</v>
      </c>
      <c r="O20" s="55">
        <v>9.1300000000000008</v>
      </c>
      <c r="P20" s="59">
        <v>2.5</v>
      </c>
      <c r="Q20" s="55">
        <v>8.24573058</v>
      </c>
    </row>
    <row r="21" spans="1:17" x14ac:dyDescent="0.25">
      <c r="A21" s="59" t="s">
        <v>391</v>
      </c>
      <c r="B21" s="59">
        <v>43</v>
      </c>
      <c r="C21" s="58" t="s">
        <v>381</v>
      </c>
      <c r="D21" s="59">
        <v>0.65</v>
      </c>
      <c r="E21" s="59">
        <v>82.46</v>
      </c>
      <c r="F21" s="57">
        <v>1.69</v>
      </c>
      <c r="G21" s="59">
        <v>0.06</v>
      </c>
      <c r="H21" s="56">
        <v>124.3</v>
      </c>
      <c r="I21" s="59" t="s">
        <v>551</v>
      </c>
      <c r="J21" s="59" t="s">
        <v>541</v>
      </c>
      <c r="K21" s="59" t="str">
        <f t="shared" si="0"/>
        <v>Euxinic</v>
      </c>
      <c r="L21" s="59">
        <v>10.47</v>
      </c>
      <c r="M21" s="55">
        <v>2.33</v>
      </c>
      <c r="N21" s="56">
        <v>23.9</v>
      </c>
      <c r="O21" s="56">
        <v>55.72</v>
      </c>
      <c r="P21" s="59">
        <v>3.9</v>
      </c>
      <c r="Q21" s="55">
        <v>9.0554846100000006</v>
      </c>
    </row>
    <row r="22" spans="1:17" s="49" customFormat="1" x14ac:dyDescent="0.25">
      <c r="A22" s="54" t="s">
        <v>392</v>
      </c>
      <c r="B22" s="54">
        <v>43</v>
      </c>
      <c r="C22" s="53" t="s">
        <v>381</v>
      </c>
      <c r="D22" s="54">
        <v>0.56999999999999995</v>
      </c>
      <c r="E22" s="54">
        <v>80.040000000000006</v>
      </c>
      <c r="F22" s="52">
        <v>1.52</v>
      </c>
      <c r="G22" s="54">
        <v>0.1</v>
      </c>
      <c r="H22" s="51">
        <v>106</v>
      </c>
      <c r="I22" s="54" t="s">
        <v>551</v>
      </c>
      <c r="J22" s="54" t="s">
        <v>546</v>
      </c>
      <c r="K22" s="54" t="str">
        <f t="shared" si="0"/>
        <v>Euxinic</v>
      </c>
      <c r="L22" s="54">
        <v>18.73</v>
      </c>
      <c r="M22" s="50">
        <v>4.03</v>
      </c>
      <c r="N22" s="51">
        <v>28.05</v>
      </c>
      <c r="O22" s="51">
        <v>113.13</v>
      </c>
      <c r="P22" s="54">
        <v>5.4</v>
      </c>
      <c r="Q22" s="50">
        <v>6.9914057100000004</v>
      </c>
    </row>
    <row r="23" spans="1:17" x14ac:dyDescent="0.25">
      <c r="A23" s="59" t="s">
        <v>393</v>
      </c>
      <c r="B23" s="59">
        <v>42</v>
      </c>
      <c r="C23" s="58" t="s">
        <v>381</v>
      </c>
      <c r="D23" s="59">
        <v>0.32</v>
      </c>
      <c r="E23" s="59">
        <v>76.7</v>
      </c>
      <c r="F23" s="57">
        <v>1.6400000000000001</v>
      </c>
      <c r="G23" s="59">
        <v>0.06</v>
      </c>
      <c r="H23" s="56">
        <v>92.5</v>
      </c>
      <c r="I23" s="59" t="s">
        <v>551</v>
      </c>
      <c r="J23" s="59" t="s">
        <v>541</v>
      </c>
      <c r="K23" s="59" t="str">
        <f t="shared" si="0"/>
        <v>Euxinic</v>
      </c>
      <c r="L23" s="59">
        <v>13.22</v>
      </c>
      <c r="M23" s="55">
        <v>2.2000000000000002</v>
      </c>
      <c r="N23" s="56">
        <v>30</v>
      </c>
      <c r="O23" s="56">
        <v>66.13</v>
      </c>
      <c r="P23" s="59">
        <v>3.7</v>
      </c>
      <c r="Q23" s="55">
        <v>6.0705089700000006</v>
      </c>
    </row>
    <row r="24" spans="1:17" x14ac:dyDescent="0.25">
      <c r="A24" s="59" t="s">
        <v>394</v>
      </c>
      <c r="B24" s="59">
        <v>42</v>
      </c>
      <c r="C24" s="58" t="s">
        <v>381</v>
      </c>
      <c r="D24" s="59">
        <v>0.54</v>
      </c>
      <c r="E24" s="59">
        <v>73.98</v>
      </c>
      <c r="F24" s="57">
        <v>1.5899999999999999</v>
      </c>
      <c r="G24" s="59">
        <v>7.0000000000000007E-2</v>
      </c>
      <c r="H24" s="56">
        <v>87.7</v>
      </c>
      <c r="I24" s="59" t="s">
        <v>551</v>
      </c>
      <c r="J24" s="59" t="s">
        <v>541</v>
      </c>
      <c r="K24" s="59" t="str">
        <f t="shared" si="0"/>
        <v>Euxinic</v>
      </c>
      <c r="L24" s="59">
        <v>21.79</v>
      </c>
      <c r="M24" s="55">
        <v>3.37</v>
      </c>
      <c r="N24" s="56">
        <v>23.68</v>
      </c>
      <c r="O24" s="56">
        <v>79.87</v>
      </c>
      <c r="P24" s="59">
        <v>5.5</v>
      </c>
      <c r="Q24" s="56">
        <v>10.500339840000001</v>
      </c>
    </row>
    <row r="25" spans="1:17" x14ac:dyDescent="0.25">
      <c r="A25" s="59" t="s">
        <v>395</v>
      </c>
      <c r="B25" s="59">
        <v>42</v>
      </c>
      <c r="C25" s="58" t="s">
        <v>396</v>
      </c>
      <c r="D25" s="59">
        <v>0.38</v>
      </c>
      <c r="E25" s="59">
        <v>71.209999999999994</v>
      </c>
      <c r="F25" s="57">
        <v>1.6400000000000001</v>
      </c>
      <c r="G25" s="59">
        <v>0.11</v>
      </c>
      <c r="H25" s="56">
        <v>67.8</v>
      </c>
      <c r="I25" s="59" t="s">
        <v>551</v>
      </c>
      <c r="J25" s="59" t="s">
        <v>541</v>
      </c>
      <c r="K25" s="59" t="str">
        <f t="shared" si="0"/>
        <v>Euxinic</v>
      </c>
      <c r="L25" s="59">
        <v>31.42</v>
      </c>
      <c r="M25" s="55">
        <v>1.37</v>
      </c>
      <c r="N25" s="56">
        <v>50.42</v>
      </c>
      <c r="O25" s="56">
        <v>69.3</v>
      </c>
      <c r="P25" s="59">
        <v>3.3</v>
      </c>
      <c r="Q25" s="55">
        <v>5.0014219500000001</v>
      </c>
    </row>
    <row r="26" spans="1:17" x14ac:dyDescent="0.25">
      <c r="A26" s="59" t="s">
        <v>397</v>
      </c>
      <c r="B26" s="59">
        <v>42</v>
      </c>
      <c r="C26" s="58" t="s">
        <v>396</v>
      </c>
      <c r="D26" s="59">
        <v>0.1</v>
      </c>
      <c r="E26" s="59">
        <v>68.41</v>
      </c>
      <c r="F26" s="57">
        <v>1.2799999999999998</v>
      </c>
      <c r="G26" s="59">
        <v>0.14000000000000001</v>
      </c>
      <c r="H26" s="56">
        <v>146.5</v>
      </c>
      <c r="I26" s="59" t="s">
        <v>551</v>
      </c>
      <c r="J26" s="59" t="s">
        <v>541</v>
      </c>
      <c r="K26" s="59" t="str">
        <f t="shared" si="0"/>
        <v>Euxinic</v>
      </c>
      <c r="L26" s="59">
        <v>10.58</v>
      </c>
      <c r="M26" s="55">
        <v>1.81</v>
      </c>
      <c r="N26" s="56">
        <v>45.93</v>
      </c>
      <c r="O26" s="56">
        <v>82.94</v>
      </c>
      <c r="P26" s="59">
        <v>5.2</v>
      </c>
      <c r="Q26" s="55">
        <v>8.4891860399999999</v>
      </c>
    </row>
    <row r="27" spans="1:17" x14ac:dyDescent="0.25">
      <c r="A27" s="59" t="s">
        <v>398</v>
      </c>
      <c r="B27" s="59">
        <v>42</v>
      </c>
      <c r="C27" s="58" t="s">
        <v>396</v>
      </c>
      <c r="D27" s="59">
        <v>0.1</v>
      </c>
      <c r="E27" s="59">
        <v>66.55</v>
      </c>
      <c r="F27" s="57">
        <v>1.44</v>
      </c>
      <c r="G27" s="59">
        <v>0.17</v>
      </c>
      <c r="H27" s="56">
        <v>163.4</v>
      </c>
      <c r="I27" s="59" t="s">
        <v>551</v>
      </c>
      <c r="J27" s="59" t="s">
        <v>541</v>
      </c>
      <c r="K27" s="59" t="str">
        <f t="shared" si="0"/>
        <v>Euxinic</v>
      </c>
      <c r="L27" s="59">
        <v>6.89</v>
      </c>
      <c r="M27" s="55">
        <v>1.6</v>
      </c>
      <c r="N27" s="56">
        <v>42.73</v>
      </c>
      <c r="O27" s="56">
        <v>68.17</v>
      </c>
      <c r="P27" s="59">
        <v>4.2</v>
      </c>
      <c r="Q27" s="55">
        <v>9.2618925000000001</v>
      </c>
    </row>
    <row r="28" spans="1:17" x14ac:dyDescent="0.25">
      <c r="A28" s="59" t="s">
        <v>399</v>
      </c>
      <c r="B28" s="59">
        <v>41</v>
      </c>
      <c r="C28" s="58" t="s">
        <v>396</v>
      </c>
      <c r="D28" s="59">
        <v>0.35</v>
      </c>
      <c r="E28" s="59">
        <v>63.39</v>
      </c>
      <c r="F28" s="57">
        <v>1.6099999999999999</v>
      </c>
      <c r="G28" s="59">
        <v>7.0000000000000007E-2</v>
      </c>
      <c r="H28" s="56">
        <v>80.400000000000006</v>
      </c>
      <c r="I28" s="59" t="s">
        <v>551</v>
      </c>
      <c r="J28" s="59" t="s">
        <v>541</v>
      </c>
      <c r="K28" s="59" t="str">
        <f t="shared" si="0"/>
        <v>Euxinic</v>
      </c>
      <c r="L28" s="59">
        <v>3.25</v>
      </c>
      <c r="M28" s="55">
        <v>2.79</v>
      </c>
      <c r="N28" s="55">
        <v>6.47</v>
      </c>
      <c r="O28" s="56">
        <v>18.03</v>
      </c>
      <c r="P28" s="59">
        <v>2.5</v>
      </c>
      <c r="Q28" s="55">
        <v>4.46158593</v>
      </c>
    </row>
    <row r="29" spans="1:17" x14ac:dyDescent="0.25">
      <c r="A29" s="59" t="s">
        <v>400</v>
      </c>
      <c r="B29" s="59">
        <v>41</v>
      </c>
      <c r="C29" s="58" t="s">
        <v>396</v>
      </c>
      <c r="D29" s="59">
        <v>0.1</v>
      </c>
      <c r="E29" s="59">
        <v>59.24</v>
      </c>
      <c r="F29" s="57">
        <v>1.1000000000000001</v>
      </c>
      <c r="G29" s="59">
        <v>0.09</v>
      </c>
      <c r="H29" s="56">
        <v>144.5</v>
      </c>
      <c r="I29" s="59" t="s">
        <v>551</v>
      </c>
      <c r="J29" s="59" t="s">
        <v>541</v>
      </c>
      <c r="K29" s="59" t="str">
        <f t="shared" si="0"/>
        <v>Euxinic</v>
      </c>
      <c r="L29" s="59">
        <v>8.7899999999999991</v>
      </c>
      <c r="M29" s="55">
        <v>1.34</v>
      </c>
      <c r="N29" s="56">
        <v>58.98</v>
      </c>
      <c r="O29" s="56">
        <v>79.09</v>
      </c>
      <c r="P29" s="59">
        <v>7.1</v>
      </c>
      <c r="Q29" s="55">
        <v>5.6259381300000006</v>
      </c>
    </row>
    <row r="30" spans="1:17" s="49" customFormat="1" x14ac:dyDescent="0.25">
      <c r="A30" s="54" t="s">
        <v>401</v>
      </c>
      <c r="B30" s="54">
        <v>41</v>
      </c>
      <c r="C30" s="53" t="s">
        <v>396</v>
      </c>
      <c r="D30" s="54">
        <v>0.15</v>
      </c>
      <c r="E30" s="54">
        <v>56.31</v>
      </c>
      <c r="F30" s="52">
        <v>1.2400000000000002</v>
      </c>
      <c r="G30" s="54">
        <v>7.0000000000000007E-2</v>
      </c>
      <c r="H30" s="51">
        <v>118.8</v>
      </c>
      <c r="I30" s="54" t="s">
        <v>551</v>
      </c>
      <c r="J30" s="54" t="s">
        <v>546</v>
      </c>
      <c r="K30" s="54" t="str">
        <f t="shared" si="0"/>
        <v>Euxinic</v>
      </c>
      <c r="L30" s="54">
        <v>6.71</v>
      </c>
      <c r="M30" s="50">
        <v>4.33</v>
      </c>
      <c r="N30" s="51">
        <v>10.64</v>
      </c>
      <c r="O30" s="51">
        <v>46.05</v>
      </c>
      <c r="P30" s="54">
        <v>4.7</v>
      </c>
      <c r="Q30" s="50">
        <v>7.6370919300000004</v>
      </c>
    </row>
    <row r="31" spans="1:17" s="49" customFormat="1" x14ac:dyDescent="0.25">
      <c r="A31" s="54" t="s">
        <v>402</v>
      </c>
      <c r="B31" s="54">
        <v>40</v>
      </c>
      <c r="C31" s="53" t="s">
        <v>396</v>
      </c>
      <c r="D31" s="54">
        <v>6.42</v>
      </c>
      <c r="E31" s="54">
        <v>51.05</v>
      </c>
      <c r="F31" s="52">
        <v>0.98000000000000009</v>
      </c>
      <c r="G31" s="54">
        <v>0.06</v>
      </c>
      <c r="H31" s="51">
        <v>104.7</v>
      </c>
      <c r="I31" s="54" t="s">
        <v>551</v>
      </c>
      <c r="J31" s="54" t="s">
        <v>546</v>
      </c>
      <c r="K31" s="54" t="str">
        <f t="shared" si="0"/>
        <v>Euxinic</v>
      </c>
      <c r="L31" s="54">
        <v>3.97</v>
      </c>
      <c r="M31" s="50">
        <v>4.54</v>
      </c>
      <c r="N31" s="50">
        <v>7.38</v>
      </c>
      <c r="O31" s="51">
        <v>33.53</v>
      </c>
      <c r="P31" s="54">
        <v>3.4</v>
      </c>
      <c r="Q31" s="50">
        <v>6.1763591700000005</v>
      </c>
    </row>
    <row r="32" spans="1:17" s="49" customFormat="1" x14ac:dyDescent="0.25">
      <c r="A32" s="54" t="s">
        <v>403</v>
      </c>
      <c r="B32" s="54">
        <v>40</v>
      </c>
      <c r="C32" s="53" t="s">
        <v>396</v>
      </c>
      <c r="D32" s="54">
        <v>3.92</v>
      </c>
      <c r="E32" s="54">
        <v>48.55</v>
      </c>
      <c r="F32" s="52">
        <v>1.65</v>
      </c>
      <c r="G32" s="54">
        <v>0.06</v>
      </c>
      <c r="H32" s="51">
        <v>91.6</v>
      </c>
      <c r="I32" s="54" t="s">
        <v>551</v>
      </c>
      <c r="J32" s="54" t="s">
        <v>546</v>
      </c>
      <c r="K32" s="54" t="str">
        <f t="shared" si="0"/>
        <v>Non-euxinic</v>
      </c>
      <c r="L32" s="54">
        <v>2.11</v>
      </c>
      <c r="M32" s="51">
        <v>10.53</v>
      </c>
      <c r="N32" s="50">
        <v>1.49</v>
      </c>
      <c r="O32" s="51">
        <v>15.69</v>
      </c>
      <c r="P32" s="54">
        <v>2.6</v>
      </c>
      <c r="Q32" s="50">
        <v>6.0599239499999999</v>
      </c>
    </row>
    <row r="33" spans="1:17" s="49" customFormat="1" x14ac:dyDescent="0.25">
      <c r="A33" s="54" t="s">
        <v>404</v>
      </c>
      <c r="B33" s="54">
        <v>40</v>
      </c>
      <c r="C33" s="53" t="s">
        <v>396</v>
      </c>
      <c r="D33" s="54">
        <v>0.21</v>
      </c>
      <c r="E33" s="54">
        <v>44.84</v>
      </c>
      <c r="F33" s="52">
        <v>-0.31</v>
      </c>
      <c r="G33" s="54">
        <v>0.04</v>
      </c>
      <c r="H33" s="51">
        <v>104.9</v>
      </c>
      <c r="I33" s="54" t="s">
        <v>551</v>
      </c>
      <c r="J33" s="54" t="s">
        <v>541</v>
      </c>
      <c r="K33" s="54" t="str">
        <f t="shared" si="0"/>
        <v>Non-euxinic</v>
      </c>
      <c r="L33" s="54">
        <v>2.16</v>
      </c>
      <c r="M33" s="50">
        <v>3.89</v>
      </c>
      <c r="N33" s="50">
        <v>1.37</v>
      </c>
      <c r="O33" s="50">
        <v>5.33</v>
      </c>
      <c r="P33" s="52">
        <v>0.2</v>
      </c>
      <c r="Q33" s="50">
        <v>6.5256648300000002</v>
      </c>
    </row>
    <row r="34" spans="1:17" x14ac:dyDescent="0.25">
      <c r="A34" s="59" t="s">
        <v>405</v>
      </c>
      <c r="B34" s="59">
        <v>39</v>
      </c>
      <c r="C34" s="58" t="s">
        <v>406</v>
      </c>
      <c r="D34" s="59">
        <v>0.47</v>
      </c>
      <c r="E34" s="59">
        <v>42.49</v>
      </c>
      <c r="F34" s="57">
        <v>1.35</v>
      </c>
      <c r="G34" s="59">
        <v>0.15</v>
      </c>
      <c r="H34" s="56">
        <v>177.7</v>
      </c>
      <c r="I34" s="59" t="s">
        <v>551</v>
      </c>
      <c r="J34" s="59" t="s">
        <v>541</v>
      </c>
      <c r="K34" s="59" t="str">
        <f t="shared" si="0"/>
        <v>Euxinic</v>
      </c>
      <c r="L34" s="59">
        <v>9.74</v>
      </c>
      <c r="M34" s="55">
        <v>1.81</v>
      </c>
      <c r="N34" s="56">
        <v>49.6</v>
      </c>
      <c r="O34" s="56">
        <v>89.78</v>
      </c>
      <c r="P34" s="59">
        <v>8.1</v>
      </c>
      <c r="Q34" s="55">
        <v>7.5365342400000008</v>
      </c>
    </row>
    <row r="35" spans="1:17" x14ac:dyDescent="0.25">
      <c r="A35" s="59" t="s">
        <v>407</v>
      </c>
      <c r="B35" s="59">
        <v>39</v>
      </c>
      <c r="C35" s="58" t="s">
        <v>406</v>
      </c>
      <c r="D35" s="59">
        <v>0.87</v>
      </c>
      <c r="E35" s="59">
        <v>40.46</v>
      </c>
      <c r="F35" s="57">
        <v>2.17</v>
      </c>
      <c r="G35" s="59">
        <v>0.04</v>
      </c>
      <c r="H35" s="56">
        <v>124.6</v>
      </c>
      <c r="I35" s="59" t="s">
        <v>551</v>
      </c>
      <c r="J35" s="59" t="s">
        <v>541</v>
      </c>
      <c r="K35" s="59" t="str">
        <f t="shared" si="0"/>
        <v>Euxinic</v>
      </c>
      <c r="L35" s="59">
        <v>5.14</v>
      </c>
      <c r="M35" s="55">
        <v>3.05</v>
      </c>
      <c r="N35" s="55">
        <v>7.97</v>
      </c>
      <c r="O35" s="56">
        <v>24.34</v>
      </c>
      <c r="P35" s="59">
        <v>3.3</v>
      </c>
      <c r="Q35" s="55">
        <v>6.7955828400000007</v>
      </c>
    </row>
    <row r="36" spans="1:17" s="49" customFormat="1" x14ac:dyDescent="0.25">
      <c r="A36" s="54" t="s">
        <v>408</v>
      </c>
      <c r="B36" s="54">
        <v>39</v>
      </c>
      <c r="C36" s="53" t="s">
        <v>406</v>
      </c>
      <c r="D36" s="54">
        <v>0.26</v>
      </c>
      <c r="E36" s="54">
        <v>38.43</v>
      </c>
      <c r="F36" s="52">
        <v>2.04</v>
      </c>
      <c r="G36" s="54">
        <v>0.05</v>
      </c>
      <c r="H36" s="51">
        <v>77.5</v>
      </c>
      <c r="I36" s="54" t="s">
        <v>551</v>
      </c>
      <c r="J36" s="54" t="s">
        <v>546</v>
      </c>
      <c r="K36" s="54" t="str">
        <f t="shared" si="0"/>
        <v>Non-euxinic</v>
      </c>
      <c r="L36" s="54">
        <v>3.28</v>
      </c>
      <c r="M36" s="50">
        <v>5.92</v>
      </c>
      <c r="N36" s="50">
        <v>3.48</v>
      </c>
      <c r="O36" s="51">
        <v>20.61</v>
      </c>
      <c r="P36" s="54">
        <v>3.5</v>
      </c>
      <c r="Q36" s="50">
        <v>6.0705089700000006</v>
      </c>
    </row>
    <row r="37" spans="1:17" x14ac:dyDescent="0.25">
      <c r="A37" s="59" t="s">
        <v>409</v>
      </c>
      <c r="B37" s="59">
        <v>38</v>
      </c>
      <c r="C37" s="58" t="s">
        <v>406</v>
      </c>
      <c r="D37" s="59">
        <v>0.4</v>
      </c>
      <c r="E37" s="59">
        <v>32.97</v>
      </c>
      <c r="F37" s="57">
        <v>1</v>
      </c>
      <c r="G37" s="59">
        <v>0.1</v>
      </c>
      <c r="H37" s="56">
        <v>134.5</v>
      </c>
      <c r="I37" s="59" t="s">
        <v>551</v>
      </c>
      <c r="J37" s="59" t="s">
        <v>541</v>
      </c>
      <c r="K37" s="59" t="str">
        <f t="shared" si="0"/>
        <v>Euxinic</v>
      </c>
      <c r="L37" s="59">
        <v>13.81</v>
      </c>
      <c r="M37" s="55">
        <v>1.71</v>
      </c>
      <c r="N37" s="56">
        <v>65.11</v>
      </c>
      <c r="O37" s="56">
        <v>111.12</v>
      </c>
      <c r="P37" s="55">
        <v>5</v>
      </c>
      <c r="Q37" s="55">
        <v>6.6209300100000004</v>
      </c>
    </row>
    <row r="38" spans="1:17" x14ac:dyDescent="0.25">
      <c r="A38" s="59" t="s">
        <v>410</v>
      </c>
      <c r="B38" s="59">
        <v>37</v>
      </c>
      <c r="C38" s="58" t="s">
        <v>406</v>
      </c>
      <c r="D38" s="59">
        <v>0.1</v>
      </c>
      <c r="E38" s="59">
        <v>25.32</v>
      </c>
      <c r="F38" s="57">
        <v>1.6400000000000001</v>
      </c>
      <c r="G38" s="59">
        <v>0.05</v>
      </c>
      <c r="H38" s="56">
        <v>123.7</v>
      </c>
      <c r="I38" s="59" t="s">
        <v>551</v>
      </c>
      <c r="J38" s="59" t="s">
        <v>541</v>
      </c>
      <c r="K38" s="59" t="str">
        <f t="shared" si="0"/>
        <v>Euxinic</v>
      </c>
      <c r="L38" s="59">
        <v>12.88</v>
      </c>
      <c r="M38" s="55">
        <v>3.09</v>
      </c>
      <c r="N38" s="56">
        <v>14.64</v>
      </c>
      <c r="O38" s="56">
        <v>45.27</v>
      </c>
      <c r="P38" s="59">
        <v>4.3</v>
      </c>
      <c r="Q38" s="55">
        <v>8.55269616</v>
      </c>
    </row>
    <row r="39" spans="1:17" s="49" customFormat="1" x14ac:dyDescent="0.25">
      <c r="A39" s="54" t="s">
        <v>411</v>
      </c>
      <c r="B39" s="54">
        <v>36</v>
      </c>
      <c r="C39" s="53" t="s">
        <v>412</v>
      </c>
      <c r="D39" s="54">
        <v>0.34</v>
      </c>
      <c r="E39" s="54">
        <v>15.33</v>
      </c>
      <c r="F39" s="52">
        <v>1.6800000000000002</v>
      </c>
      <c r="G39" s="54">
        <v>0.04</v>
      </c>
      <c r="H39" s="51">
        <v>141.6</v>
      </c>
      <c r="I39" s="54" t="s">
        <v>551</v>
      </c>
      <c r="J39" s="54" t="s">
        <v>546</v>
      </c>
      <c r="K39" s="54" t="str">
        <f t="shared" si="0"/>
        <v>Euxinic</v>
      </c>
      <c r="L39" s="54">
        <v>8.18</v>
      </c>
      <c r="M39" s="50">
        <v>4.05</v>
      </c>
      <c r="N39" s="50">
        <v>9.24</v>
      </c>
      <c r="O39" s="51">
        <v>37.380000000000003</v>
      </c>
      <c r="P39" s="54">
        <v>2.2000000000000002</v>
      </c>
      <c r="Q39" s="50">
        <v>9.2460149699999992</v>
      </c>
    </row>
    <row r="40" spans="1:17" s="49" customFormat="1" x14ac:dyDescent="0.25">
      <c r="A40" s="54" t="s">
        <v>413</v>
      </c>
      <c r="B40" s="54">
        <v>36</v>
      </c>
      <c r="C40" s="53" t="s">
        <v>412</v>
      </c>
      <c r="D40" s="54">
        <v>0.34</v>
      </c>
      <c r="E40" s="54">
        <v>4.9800000000000004</v>
      </c>
      <c r="F40" s="52">
        <v>1.77</v>
      </c>
      <c r="G40" s="54">
        <v>0.1</v>
      </c>
      <c r="H40" s="51">
        <v>132.4</v>
      </c>
      <c r="I40" s="54" t="s">
        <v>551</v>
      </c>
      <c r="J40" s="54" t="s">
        <v>546</v>
      </c>
      <c r="K40" s="54" t="str">
        <f t="shared" si="0"/>
        <v>Euxinic</v>
      </c>
      <c r="L40" s="54">
        <v>7.55</v>
      </c>
      <c r="M40" s="50">
        <v>4.92</v>
      </c>
      <c r="N40" s="50">
        <v>7.34</v>
      </c>
      <c r="O40" s="51">
        <v>36.130000000000003</v>
      </c>
      <c r="P40" s="54">
        <v>3.8</v>
      </c>
      <c r="Q40" s="51">
        <v>9.7276333800000003</v>
      </c>
    </row>
    <row r="41" spans="1:17" s="49" customFormat="1" x14ac:dyDescent="0.25">
      <c r="A41" s="54" t="s">
        <v>414</v>
      </c>
      <c r="B41" s="54">
        <v>35</v>
      </c>
      <c r="C41" s="53" t="s">
        <v>415</v>
      </c>
      <c r="D41" s="54">
        <v>1.6</v>
      </c>
      <c r="E41" s="54" t="s">
        <v>416</v>
      </c>
      <c r="F41" s="52">
        <v>1.6099999999999999</v>
      </c>
      <c r="G41" s="54">
        <v>0.1</v>
      </c>
      <c r="H41" s="51">
        <v>102.3</v>
      </c>
      <c r="I41" s="54" t="s">
        <v>551</v>
      </c>
      <c r="J41" s="54" t="s">
        <v>546</v>
      </c>
      <c r="K41" s="54" t="str">
        <f t="shared" si="0"/>
        <v>Non-euxinic</v>
      </c>
      <c r="L41" s="54">
        <v>3.2</v>
      </c>
      <c r="M41" s="50">
        <v>7.46</v>
      </c>
      <c r="N41" s="50">
        <v>3.21</v>
      </c>
      <c r="O41" s="51">
        <v>23.98</v>
      </c>
      <c r="P41" s="54">
        <v>3.8</v>
      </c>
      <c r="Q41" s="50">
        <v>7.8699623699999997</v>
      </c>
    </row>
    <row r="42" spans="1:17" x14ac:dyDescent="0.25">
      <c r="A42" s="59" t="s">
        <v>417</v>
      </c>
      <c r="B42" s="59">
        <v>35</v>
      </c>
      <c r="C42" s="58" t="s">
        <v>415</v>
      </c>
      <c r="D42" s="59">
        <v>0.05</v>
      </c>
      <c r="E42" s="59" t="s">
        <v>418</v>
      </c>
      <c r="F42" s="57">
        <v>1.1099999999999999</v>
      </c>
      <c r="G42" s="59">
        <v>0.14000000000000001</v>
      </c>
      <c r="H42" s="56">
        <v>121.3</v>
      </c>
      <c r="I42" s="59" t="s">
        <v>551</v>
      </c>
      <c r="J42" s="59" t="s">
        <v>541</v>
      </c>
      <c r="K42" s="59" t="str">
        <f t="shared" si="0"/>
        <v>Euxinic</v>
      </c>
      <c r="L42" s="59">
        <v>14.86</v>
      </c>
      <c r="M42" s="55">
        <v>1.92</v>
      </c>
      <c r="N42" s="56">
        <v>25.11</v>
      </c>
      <c r="O42" s="56">
        <v>48.27</v>
      </c>
      <c r="P42" s="59">
        <v>5.3</v>
      </c>
      <c r="Q42" s="55">
        <v>7.2189836400000003</v>
      </c>
    </row>
    <row r="43" spans="1:17" x14ac:dyDescent="0.25">
      <c r="A43" s="48"/>
    </row>
    <row r="44" spans="1:17" x14ac:dyDescent="0.25">
      <c r="A44" s="128" t="s">
        <v>574</v>
      </c>
    </row>
    <row r="45" spans="1:17" x14ac:dyDescent="0.25">
      <c r="A45" s="128" t="s">
        <v>573</v>
      </c>
    </row>
  </sheetData>
  <mergeCells count="1">
    <mergeCell ref="D1:E1"/>
  </mergeCells>
  <pageMargins left="0.7" right="0.7" top="0.75" bottom="0.75" header="0.3" footer="0.3"/>
  <pageSetup orientation="portrait" horizontalDpi="4294967293" verticalDpi="36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1E13D-0458-44D5-A496-22292069F206}">
  <sheetPr>
    <tabColor rgb="FF85C86F"/>
  </sheetPr>
  <dimension ref="A1:W150"/>
  <sheetViews>
    <sheetView workbookViewId="0">
      <pane ySplit="1" topLeftCell="A2" activePane="bottomLeft" state="frozen"/>
      <selection pane="bottomLeft" activeCell="S38" sqref="S38"/>
    </sheetView>
  </sheetViews>
  <sheetFormatPr defaultRowHeight="13.2" x14ac:dyDescent="0.25"/>
  <cols>
    <col min="1" max="1" width="8.109375" style="101" customWidth="1"/>
    <col min="2" max="2" width="7.44140625" style="101" bestFit="1" customWidth="1"/>
    <col min="3" max="3" width="4.5546875" style="101" bestFit="1" customWidth="1"/>
    <col min="4" max="4" width="5" style="101" bestFit="1" customWidth="1"/>
    <col min="5" max="5" width="14.44140625" style="101" bestFit="1" customWidth="1"/>
    <col min="6" max="6" width="14.33203125" style="101" bestFit="1" customWidth="1"/>
    <col min="7" max="7" width="15" style="101" bestFit="1" customWidth="1"/>
    <col min="8" max="8" width="10.109375" style="101" bestFit="1" customWidth="1"/>
    <col min="9" max="9" width="10.5546875" style="101" bestFit="1" customWidth="1"/>
    <col min="10" max="10" width="10.5546875" style="128" bestFit="1" customWidth="1"/>
    <col min="11" max="11" width="8.5546875" style="101" bestFit="1" customWidth="1"/>
    <col min="12" max="12" width="9.44140625" style="101" bestFit="1" customWidth="1"/>
    <col min="13" max="13" width="10.109375" style="101" bestFit="1" customWidth="1"/>
    <col min="14" max="14" width="7.5546875" style="101" bestFit="1" customWidth="1"/>
    <col min="15" max="15" width="6.5546875" style="101" bestFit="1" customWidth="1"/>
    <col min="16" max="16" width="5.77734375" style="101" bestFit="1" customWidth="1"/>
    <col min="17" max="17" width="7.5546875" style="101" bestFit="1" customWidth="1"/>
    <col min="18" max="18" width="5.77734375" style="101" bestFit="1" customWidth="1"/>
    <col min="19" max="19" width="5.6640625" style="101" bestFit="1" customWidth="1"/>
    <col min="20" max="16384" width="8.88671875" style="101"/>
  </cols>
  <sheetData>
    <row r="1" spans="1:19" ht="16.8" x14ac:dyDescent="0.35">
      <c r="A1" s="99" t="s">
        <v>119</v>
      </c>
      <c r="B1" s="98" t="s">
        <v>330</v>
      </c>
      <c r="C1" s="97" t="s">
        <v>316</v>
      </c>
      <c r="D1" s="98" t="s">
        <v>6</v>
      </c>
      <c r="E1" s="98" t="s">
        <v>464</v>
      </c>
      <c r="F1" s="98" t="s">
        <v>464</v>
      </c>
      <c r="G1" s="98" t="s">
        <v>464</v>
      </c>
      <c r="H1" s="98" t="s">
        <v>464</v>
      </c>
      <c r="I1" s="98" t="s">
        <v>464</v>
      </c>
      <c r="J1" s="98" t="s">
        <v>464</v>
      </c>
      <c r="K1" s="96" t="s">
        <v>317</v>
      </c>
      <c r="L1" s="96" t="s">
        <v>318</v>
      </c>
      <c r="M1" s="96" t="s">
        <v>319</v>
      </c>
      <c r="N1" s="98" t="s">
        <v>114</v>
      </c>
      <c r="O1" s="98" t="s">
        <v>186</v>
      </c>
      <c r="P1" s="98" t="s">
        <v>7</v>
      </c>
      <c r="Q1" s="98" t="s">
        <v>111</v>
      </c>
      <c r="R1" s="98" t="s">
        <v>110</v>
      </c>
      <c r="S1" s="96" t="s">
        <v>5</v>
      </c>
    </row>
    <row r="2" spans="1:19" ht="15.6" x14ac:dyDescent="0.35">
      <c r="A2" s="95" t="s">
        <v>112</v>
      </c>
      <c r="B2" s="94" t="s">
        <v>331</v>
      </c>
      <c r="C2" s="93" t="s">
        <v>115</v>
      </c>
      <c r="D2" s="94" t="s">
        <v>113</v>
      </c>
      <c r="E2" s="96" t="s">
        <v>543</v>
      </c>
      <c r="F2" s="96" t="s">
        <v>544</v>
      </c>
      <c r="G2" s="96" t="s">
        <v>570</v>
      </c>
      <c r="H2" s="94" t="s">
        <v>549</v>
      </c>
      <c r="I2" s="94" t="s">
        <v>538</v>
      </c>
      <c r="J2" s="94" t="s">
        <v>542</v>
      </c>
      <c r="K2" s="94"/>
      <c r="L2" s="94"/>
      <c r="M2" s="94"/>
      <c r="N2" s="94" t="s">
        <v>565</v>
      </c>
      <c r="O2" s="94"/>
      <c r="P2" s="94" t="s">
        <v>113</v>
      </c>
      <c r="Q2" s="94" t="s">
        <v>564</v>
      </c>
      <c r="R2" s="94" t="s">
        <v>113</v>
      </c>
      <c r="S2" s="107" t="s">
        <v>116</v>
      </c>
    </row>
    <row r="3" spans="1:19" x14ac:dyDescent="0.25">
      <c r="A3" s="92" t="s">
        <v>558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</row>
    <row r="4" spans="1:19" x14ac:dyDescent="0.25">
      <c r="A4" s="90">
        <v>50.035000000000004</v>
      </c>
      <c r="B4" s="89">
        <v>0.37462099839689944</v>
      </c>
      <c r="C4" s="89"/>
      <c r="D4" s="88">
        <v>436.20033764611856</v>
      </c>
      <c r="E4" s="87"/>
      <c r="F4" s="87"/>
      <c r="G4" s="87"/>
      <c r="H4" s="87" t="s">
        <v>551</v>
      </c>
      <c r="I4" s="87" t="s">
        <v>541</v>
      </c>
      <c r="J4" s="87" t="str">
        <f>IF(P4&gt;5,"Euxinic","Non-euxinic")</f>
        <v>Euxinic</v>
      </c>
      <c r="K4" s="87"/>
      <c r="L4" s="87"/>
      <c r="M4" s="87"/>
      <c r="N4" s="88">
        <v>15.04</v>
      </c>
      <c r="O4" s="87">
        <v>2.5810196494653916</v>
      </c>
      <c r="P4" s="87">
        <v>16.811338372903254</v>
      </c>
      <c r="Q4" s="88">
        <v>43.390394674274845</v>
      </c>
      <c r="R4" s="87">
        <v>12.402481329882137</v>
      </c>
    </row>
    <row r="5" spans="1:19" x14ac:dyDescent="0.25">
      <c r="A5" s="90">
        <v>50.134999999999998</v>
      </c>
      <c r="B5" s="89">
        <v>0.27290344604080063</v>
      </c>
      <c r="C5" s="89"/>
      <c r="D5" s="86">
        <v>489.86997020441589</v>
      </c>
      <c r="E5" s="85"/>
      <c r="F5" s="85"/>
      <c r="G5" s="85"/>
      <c r="H5" s="87" t="s">
        <v>551</v>
      </c>
      <c r="I5" s="87" t="s">
        <v>541</v>
      </c>
      <c r="J5" s="87" t="str">
        <f t="shared" ref="J5:J69" si="0">IF(P5&gt;5,"Euxinic","Non-euxinic")</f>
        <v>Euxinic</v>
      </c>
      <c r="K5" s="87"/>
      <c r="L5" s="87"/>
      <c r="M5" s="87"/>
      <c r="N5" s="88">
        <v>17.28</v>
      </c>
      <c r="O5" s="87">
        <v>2.1819693812459722</v>
      </c>
      <c r="P5" s="87">
        <v>25.327766787004787</v>
      </c>
      <c r="Q5" s="88">
        <v>55.264411624583126</v>
      </c>
      <c r="R5" s="85">
        <v>7.573368997187103</v>
      </c>
    </row>
    <row r="6" spans="1:19" x14ac:dyDescent="0.25">
      <c r="A6" s="90">
        <v>50.195</v>
      </c>
      <c r="B6" s="89">
        <v>0.45014932429617671</v>
      </c>
      <c r="C6" s="89"/>
      <c r="D6" s="86">
        <v>516.62181189369562</v>
      </c>
      <c r="E6" s="85"/>
      <c r="F6" s="85"/>
      <c r="G6" s="85"/>
      <c r="H6" s="87" t="s">
        <v>551</v>
      </c>
      <c r="I6" s="87" t="s">
        <v>541</v>
      </c>
      <c r="J6" s="87" t="str">
        <f t="shared" si="0"/>
        <v>Euxinic</v>
      </c>
      <c r="K6" s="87"/>
      <c r="L6" s="87"/>
      <c r="M6" s="87"/>
      <c r="N6" s="88">
        <v>20.03</v>
      </c>
      <c r="O6" s="87">
        <v>2.4646689473951109</v>
      </c>
      <c r="P6" s="87">
        <v>26.005626381260988</v>
      </c>
      <c r="Q6" s="88">
        <v>64.095259799453046</v>
      </c>
      <c r="R6" s="85">
        <v>10.490908895235146</v>
      </c>
    </row>
    <row r="7" spans="1:19" s="119" customFormat="1" x14ac:dyDescent="0.25">
      <c r="A7" s="84">
        <v>50.255000000000003</v>
      </c>
      <c r="B7" s="118">
        <v>0.57300267605709776</v>
      </c>
      <c r="C7" s="118"/>
      <c r="D7" s="83">
        <v>150.09811436906787</v>
      </c>
      <c r="E7" s="117"/>
      <c r="F7" s="117"/>
      <c r="G7" s="117"/>
      <c r="H7" s="117" t="s">
        <v>551</v>
      </c>
      <c r="I7" s="117" t="s">
        <v>546</v>
      </c>
      <c r="J7" s="117" t="str">
        <f t="shared" si="0"/>
        <v>Euxinic</v>
      </c>
      <c r="K7" s="117"/>
      <c r="L7" s="117"/>
      <c r="M7" s="117"/>
      <c r="N7" s="83">
        <v>19.09</v>
      </c>
      <c r="O7" s="117">
        <v>5.3636194262669044</v>
      </c>
      <c r="P7" s="117">
        <v>9.3220633356532066</v>
      </c>
      <c r="Q7" s="83">
        <v>49.999999999999993</v>
      </c>
      <c r="R7" s="117">
        <v>14.265445613344868</v>
      </c>
    </row>
    <row r="8" spans="1:19" s="119" customFormat="1" x14ac:dyDescent="0.25">
      <c r="A8" s="84">
        <v>50.314999999999998</v>
      </c>
      <c r="B8" s="118">
        <v>0.60282681266549287</v>
      </c>
      <c r="C8" s="118"/>
      <c r="D8" s="83">
        <v>105.27984079953642</v>
      </c>
      <c r="E8" s="117"/>
      <c r="F8" s="117"/>
      <c r="G8" s="117"/>
      <c r="H8" s="117" t="s">
        <v>551</v>
      </c>
      <c r="I8" s="117" t="s">
        <v>546</v>
      </c>
      <c r="J8" s="117" t="str">
        <f t="shared" si="0"/>
        <v>Euxinic</v>
      </c>
      <c r="K8" s="117"/>
      <c r="L8" s="117"/>
      <c r="M8" s="117"/>
      <c r="N8" s="117">
        <v>8.5380000000000003</v>
      </c>
      <c r="O8" s="117">
        <v>6.1080353855948175</v>
      </c>
      <c r="P8" s="117">
        <v>6.2414048614722857</v>
      </c>
      <c r="Q8" s="83">
        <v>38.12272174969624</v>
      </c>
      <c r="R8" s="117">
        <v>6.960917234746427</v>
      </c>
    </row>
    <row r="9" spans="1:19" s="119" customFormat="1" x14ac:dyDescent="0.25">
      <c r="A9" s="84">
        <v>50.375</v>
      </c>
      <c r="B9" s="118">
        <v>0.53129268422515796</v>
      </c>
      <c r="C9" s="118"/>
      <c r="D9" s="83">
        <v>102.27710630642417</v>
      </c>
      <c r="E9" s="117"/>
      <c r="F9" s="117"/>
      <c r="G9" s="117"/>
      <c r="H9" s="117" t="s">
        <v>551</v>
      </c>
      <c r="I9" s="117" t="s">
        <v>546</v>
      </c>
      <c r="J9" s="117" t="str">
        <f t="shared" si="0"/>
        <v>Euxinic</v>
      </c>
      <c r="K9" s="117"/>
      <c r="L9" s="117"/>
      <c r="M9" s="117"/>
      <c r="N9" s="117">
        <v>6.2650000000000006</v>
      </c>
      <c r="O9" s="117">
        <v>4.7160327173524417</v>
      </c>
      <c r="P9" s="117">
        <v>5.1478431137280412</v>
      </c>
      <c r="Q9" s="83">
        <v>24.277396548138906</v>
      </c>
      <c r="R9" s="117">
        <v>5.2560702644884172</v>
      </c>
    </row>
    <row r="10" spans="1:19" s="119" customFormat="1" x14ac:dyDescent="0.25">
      <c r="A10" s="84">
        <v>50.435000000000002</v>
      </c>
      <c r="B10" s="118">
        <v>0.59039047105263243</v>
      </c>
      <c r="C10" s="118"/>
      <c r="D10" s="83">
        <v>94.133066085307235</v>
      </c>
      <c r="E10" s="117"/>
      <c r="F10" s="117"/>
      <c r="G10" s="117"/>
      <c r="H10" s="117" t="s">
        <v>551</v>
      </c>
      <c r="I10" s="117" t="s">
        <v>546</v>
      </c>
      <c r="J10" s="117" t="str">
        <f t="shared" si="0"/>
        <v>Non-euxinic</v>
      </c>
      <c r="K10" s="117"/>
      <c r="L10" s="117"/>
      <c r="M10" s="117"/>
      <c r="N10" s="117">
        <v>5.1260000000000003</v>
      </c>
      <c r="O10" s="117">
        <v>6.2033444049958231</v>
      </c>
      <c r="P10" s="117">
        <v>3.6095388299331459</v>
      </c>
      <c r="Q10" s="83">
        <v>22.391212505280951</v>
      </c>
      <c r="R10" s="117">
        <v>3.252928207112519</v>
      </c>
    </row>
    <row r="11" spans="1:19" s="119" customFormat="1" x14ac:dyDescent="0.25">
      <c r="A11" s="84">
        <v>50.555</v>
      </c>
      <c r="B11" s="118">
        <v>0.49768284629085213</v>
      </c>
      <c r="C11" s="118"/>
      <c r="D11" s="83">
        <v>82.090706177720037</v>
      </c>
      <c r="E11" s="117"/>
      <c r="F11" s="117"/>
      <c r="G11" s="117"/>
      <c r="H11" s="117" t="s">
        <v>551</v>
      </c>
      <c r="I11" s="117"/>
      <c r="J11" s="117" t="str">
        <f t="shared" si="0"/>
        <v>Non-euxinic</v>
      </c>
      <c r="K11" s="117"/>
      <c r="L11" s="117"/>
      <c r="M11" s="117"/>
      <c r="N11" s="117">
        <v>3.0110000000000001</v>
      </c>
      <c r="O11" s="117"/>
      <c r="P11" s="117">
        <v>2.4322527600250679</v>
      </c>
      <c r="Q11" s="83"/>
      <c r="R11" s="117">
        <v>1.8273861753924905</v>
      </c>
    </row>
    <row r="12" spans="1:19" s="119" customFormat="1" x14ac:dyDescent="0.25">
      <c r="A12" s="84">
        <v>50.615000000000002</v>
      </c>
      <c r="B12" s="118">
        <v>0.31319853525831842</v>
      </c>
      <c r="C12" s="118"/>
      <c r="D12" s="83">
        <v>76.071751110416614</v>
      </c>
      <c r="E12" s="117"/>
      <c r="F12" s="117"/>
      <c r="G12" s="117"/>
      <c r="H12" s="117" t="s">
        <v>551</v>
      </c>
      <c r="I12" s="117" t="s">
        <v>546</v>
      </c>
      <c r="J12" s="117" t="str">
        <f t="shared" si="0"/>
        <v>Non-euxinic</v>
      </c>
      <c r="K12" s="117"/>
      <c r="L12" s="117"/>
      <c r="M12" s="117"/>
      <c r="N12" s="117">
        <v>2.952</v>
      </c>
      <c r="O12" s="117">
        <v>4.8987871114388586</v>
      </c>
      <c r="P12" s="117">
        <v>2.6190836453596846</v>
      </c>
      <c r="Q12" s="83">
        <v>12.830333205668326</v>
      </c>
      <c r="R12" s="117">
        <v>1.7191884803862674</v>
      </c>
    </row>
    <row r="13" spans="1:19" s="119" customFormat="1" x14ac:dyDescent="0.25">
      <c r="A13" s="84">
        <v>50.675000000000004</v>
      </c>
      <c r="B13" s="118">
        <v>0.49685546376862277</v>
      </c>
      <c r="C13" s="118"/>
      <c r="D13" s="83">
        <v>71.051199679008874</v>
      </c>
      <c r="E13" s="117"/>
      <c r="F13" s="117"/>
      <c r="G13" s="117"/>
      <c r="H13" s="117" t="s">
        <v>551</v>
      </c>
      <c r="I13" s="117" t="s">
        <v>546</v>
      </c>
      <c r="J13" s="117" t="str">
        <f t="shared" si="0"/>
        <v>Non-euxinic</v>
      </c>
      <c r="K13" s="117"/>
      <c r="L13" s="117"/>
      <c r="M13" s="117"/>
      <c r="N13" s="117">
        <v>2.4220000000000002</v>
      </c>
      <c r="O13" s="117">
        <v>5.2400298592126591</v>
      </c>
      <c r="P13" s="117">
        <v>2.2536644789243132</v>
      </c>
      <c r="Q13" s="83">
        <v>11.80926916221034</v>
      </c>
      <c r="R13" s="117">
        <v>1.7649397542286955</v>
      </c>
    </row>
    <row r="14" spans="1:19" s="119" customFormat="1" x14ac:dyDescent="0.25">
      <c r="A14" s="84">
        <v>50.795000000000002</v>
      </c>
      <c r="B14" s="118">
        <v>0.49027169784738878</v>
      </c>
      <c r="C14" s="118"/>
      <c r="D14" s="83">
        <v>79.111272950840259</v>
      </c>
      <c r="E14" s="117"/>
      <c r="F14" s="117"/>
      <c r="G14" s="117"/>
      <c r="H14" s="117" t="s">
        <v>551</v>
      </c>
      <c r="I14" s="117" t="s">
        <v>546</v>
      </c>
      <c r="J14" s="117" t="str">
        <f t="shared" si="0"/>
        <v>Non-euxinic</v>
      </c>
      <c r="K14" s="117"/>
      <c r="L14" s="117"/>
      <c r="M14" s="117"/>
      <c r="N14" s="117">
        <v>3.8279999999999998</v>
      </c>
      <c r="O14" s="117">
        <v>4.722470057570499</v>
      </c>
      <c r="P14" s="117">
        <v>3.5949113408960076</v>
      </c>
      <c r="Q14" s="83">
        <v>16.97686116700201</v>
      </c>
      <c r="R14" s="117">
        <v>3.4492839995360489</v>
      </c>
    </row>
    <row r="15" spans="1:19" s="119" customFormat="1" x14ac:dyDescent="0.25">
      <c r="A15" s="84">
        <v>50.875</v>
      </c>
      <c r="B15" s="118">
        <v>0.58000985674454464</v>
      </c>
      <c r="C15" s="118"/>
      <c r="D15" s="83">
        <v>83.595626738119677</v>
      </c>
      <c r="E15" s="117"/>
      <c r="F15" s="117"/>
      <c r="G15" s="117"/>
      <c r="H15" s="117" t="s">
        <v>551</v>
      </c>
      <c r="I15" s="117" t="s">
        <v>546</v>
      </c>
      <c r="J15" s="117" t="str">
        <f t="shared" si="0"/>
        <v>Non-euxinic</v>
      </c>
      <c r="K15" s="117"/>
      <c r="L15" s="117"/>
      <c r="M15" s="117"/>
      <c r="N15" s="117">
        <v>5.2119999999999997</v>
      </c>
      <c r="O15" s="117">
        <v>7.0661624603173028</v>
      </c>
      <c r="P15" s="117">
        <v>3.1473863525600572</v>
      </c>
      <c r="Q15" s="83">
        <v>22.239943292574875</v>
      </c>
      <c r="R15" s="117">
        <v>3.7709988030244594</v>
      </c>
    </row>
    <row r="16" spans="1:19" s="119" customFormat="1" x14ac:dyDescent="0.25">
      <c r="A16" s="84">
        <v>50.895000000000003</v>
      </c>
      <c r="B16" s="118">
        <v>0.54896922345738497</v>
      </c>
      <c r="C16" s="118"/>
      <c r="D16" s="83">
        <v>71.547456107495236</v>
      </c>
      <c r="E16" s="117"/>
      <c r="F16" s="117"/>
      <c r="G16" s="117"/>
      <c r="H16" s="117" t="s">
        <v>551</v>
      </c>
      <c r="I16" s="117"/>
      <c r="J16" s="117" t="str">
        <f t="shared" si="0"/>
        <v>Non-euxinic</v>
      </c>
      <c r="K16" s="117"/>
      <c r="L16" s="117"/>
      <c r="M16" s="117"/>
      <c r="N16" s="117">
        <v>4.2220000000000004</v>
      </c>
      <c r="O16" s="117"/>
      <c r="P16" s="117">
        <v>2.251806946555619</v>
      </c>
      <c r="Q16" s="83"/>
      <c r="R16" s="117">
        <v>3.1569898319271794</v>
      </c>
    </row>
    <row r="17" spans="1:18" x14ac:dyDescent="0.25">
      <c r="A17" s="90">
        <v>50.954999999999998</v>
      </c>
      <c r="B17" s="89">
        <v>0.58862141353397457</v>
      </c>
      <c r="C17" s="89"/>
      <c r="D17" s="86">
        <v>80.550069017480254</v>
      </c>
      <c r="E17" s="85"/>
      <c r="F17" s="85"/>
      <c r="G17" s="85"/>
      <c r="H17" s="87" t="s">
        <v>551</v>
      </c>
      <c r="I17" s="87" t="s">
        <v>541</v>
      </c>
      <c r="J17" s="87" t="str">
        <f t="shared" si="0"/>
        <v>Non-euxinic</v>
      </c>
      <c r="K17" s="87"/>
      <c r="L17" s="87"/>
      <c r="M17" s="87"/>
      <c r="N17" s="87">
        <v>5.7832461943755602</v>
      </c>
      <c r="O17" s="87">
        <v>3.1558402008073676</v>
      </c>
      <c r="P17" s="87">
        <v>3.117343468570112</v>
      </c>
      <c r="Q17" s="88">
        <v>9.8378378378378386</v>
      </c>
      <c r="R17" s="85">
        <v>3.8780904363903201</v>
      </c>
    </row>
    <row r="18" spans="1:18" s="119" customFormat="1" x14ac:dyDescent="0.25">
      <c r="A18" s="84">
        <v>51.045000000000002</v>
      </c>
      <c r="B18" s="118">
        <v>0.59515744146396399</v>
      </c>
      <c r="C18" s="118"/>
      <c r="D18" s="83">
        <v>75.543617428941943</v>
      </c>
      <c r="E18" s="117"/>
      <c r="F18" s="117"/>
      <c r="G18" s="117"/>
      <c r="H18" s="117" t="s">
        <v>551</v>
      </c>
      <c r="I18" s="117" t="s">
        <v>546</v>
      </c>
      <c r="J18" s="117" t="str">
        <f t="shared" si="0"/>
        <v>Non-euxinic</v>
      </c>
      <c r="K18" s="117"/>
      <c r="L18" s="117"/>
      <c r="M18" s="117"/>
      <c r="N18" s="117">
        <v>5.4352131763121152</v>
      </c>
      <c r="O18" s="117">
        <v>6.7604952985314783</v>
      </c>
      <c r="P18" s="117">
        <v>2.9369780370016962</v>
      </c>
      <c r="Q18" s="83">
        <v>19.855426211040179</v>
      </c>
      <c r="R18" s="117">
        <v>3.2383510721359143</v>
      </c>
    </row>
    <row r="19" spans="1:18" s="119" customFormat="1" x14ac:dyDescent="0.25">
      <c r="A19" s="84">
        <v>51.085000000000001</v>
      </c>
      <c r="B19" s="118">
        <v>0.55013930364380081</v>
      </c>
      <c r="C19" s="118"/>
      <c r="D19" s="83">
        <v>75.286456242261963</v>
      </c>
      <c r="E19" s="117"/>
      <c r="F19" s="117"/>
      <c r="G19" s="117"/>
      <c r="H19" s="117" t="s">
        <v>551</v>
      </c>
      <c r="I19" s="117" t="s">
        <v>546</v>
      </c>
      <c r="J19" s="117" t="str">
        <f t="shared" si="0"/>
        <v>Non-euxinic</v>
      </c>
      <c r="K19" s="117"/>
      <c r="L19" s="117"/>
      <c r="M19" s="117"/>
      <c r="N19" s="117">
        <v>5.6310896242016764</v>
      </c>
      <c r="O19" s="117">
        <v>7.3363812106465209</v>
      </c>
      <c r="P19" s="117">
        <v>3.5195544904593445</v>
      </c>
      <c r="Q19" s="83">
        <v>25.820793433652526</v>
      </c>
      <c r="R19" s="117">
        <v>3.1580015061509421</v>
      </c>
    </row>
    <row r="20" spans="1:18" s="119" customFormat="1" x14ac:dyDescent="0.25">
      <c r="A20" s="84">
        <v>51.105000000000004</v>
      </c>
      <c r="B20" s="118">
        <v>0.49329565217029614</v>
      </c>
      <c r="C20" s="118"/>
      <c r="D20" s="83">
        <v>76.130405389341604</v>
      </c>
      <c r="E20" s="117"/>
      <c r="F20" s="117"/>
      <c r="G20" s="117"/>
      <c r="H20" s="117" t="s">
        <v>551</v>
      </c>
      <c r="I20" s="117" t="s">
        <v>546</v>
      </c>
      <c r="J20" s="117" t="str">
        <f t="shared" si="0"/>
        <v>Non-euxinic</v>
      </c>
      <c r="K20" s="117"/>
      <c r="L20" s="117"/>
      <c r="M20" s="117"/>
      <c r="N20" s="117">
        <v>4.9557515191935781</v>
      </c>
      <c r="O20" s="117">
        <v>8.6567512079935245</v>
      </c>
      <c r="P20" s="117">
        <v>2.9769649279703838</v>
      </c>
      <c r="Q20" s="83">
        <v>25.770844736361976</v>
      </c>
      <c r="R20" s="117">
        <v>3.8547846582913943</v>
      </c>
    </row>
    <row r="21" spans="1:18" s="119" customFormat="1" x14ac:dyDescent="0.25">
      <c r="A21" s="84">
        <v>51.164999999999999</v>
      </c>
      <c r="B21" s="118">
        <v>0.60776295761808941</v>
      </c>
      <c r="C21" s="118"/>
      <c r="D21" s="83">
        <v>113.21553391028075</v>
      </c>
      <c r="E21" s="117"/>
      <c r="F21" s="117"/>
      <c r="G21" s="117"/>
      <c r="H21" s="117" t="s">
        <v>551</v>
      </c>
      <c r="I21" s="117" t="s">
        <v>546</v>
      </c>
      <c r="J21" s="117" t="str">
        <f t="shared" si="0"/>
        <v>Euxinic</v>
      </c>
      <c r="K21" s="117"/>
      <c r="L21" s="117"/>
      <c r="M21" s="117"/>
      <c r="N21" s="83">
        <v>13.249166525651123</v>
      </c>
      <c r="O21" s="117">
        <v>5.8178218292924244</v>
      </c>
      <c r="P21" s="117">
        <v>7.7383370750838951</v>
      </c>
      <c r="Q21" s="83">
        <v>45.020266357845976</v>
      </c>
      <c r="R21" s="117">
        <v>16.373609635943033</v>
      </c>
    </row>
    <row r="22" spans="1:18" s="119" customFormat="1" x14ac:dyDescent="0.25">
      <c r="A22" s="84">
        <v>51.225000000000001</v>
      </c>
      <c r="B22" s="118">
        <v>0.51293080789321233</v>
      </c>
      <c r="C22" s="118"/>
      <c r="D22" s="83">
        <v>91.129215813288027</v>
      </c>
      <c r="E22" s="117"/>
      <c r="F22" s="117"/>
      <c r="G22" s="117"/>
      <c r="H22" s="117" t="s">
        <v>551</v>
      </c>
      <c r="I22" s="117" t="s">
        <v>546</v>
      </c>
      <c r="J22" s="117" t="str">
        <f t="shared" si="0"/>
        <v>Euxinic</v>
      </c>
      <c r="K22" s="117"/>
      <c r="L22" s="117"/>
      <c r="M22" s="117"/>
      <c r="N22" s="83">
        <v>17.21863980072925</v>
      </c>
      <c r="O22" s="117">
        <v>4.2492437535354233</v>
      </c>
      <c r="P22" s="117">
        <v>10.003276182619995</v>
      </c>
      <c r="Q22" s="83">
        <v>42.506358833887688</v>
      </c>
      <c r="R22" s="117">
        <v>21.386988718926027</v>
      </c>
    </row>
    <row r="23" spans="1:18" s="119" customFormat="1" x14ac:dyDescent="0.25">
      <c r="A23" s="84">
        <v>51.325000000000003</v>
      </c>
      <c r="B23" s="118">
        <v>0.66867347951838885</v>
      </c>
      <c r="C23" s="118"/>
      <c r="D23" s="83">
        <v>92.651345053451863</v>
      </c>
      <c r="E23" s="117"/>
      <c r="F23" s="117"/>
      <c r="G23" s="117"/>
      <c r="H23" s="117" t="s">
        <v>551</v>
      </c>
      <c r="I23" s="117" t="s">
        <v>546</v>
      </c>
      <c r="J23" s="117" t="str">
        <f t="shared" si="0"/>
        <v>Euxinic</v>
      </c>
      <c r="K23" s="117"/>
      <c r="L23" s="117"/>
      <c r="M23" s="117"/>
      <c r="N23" s="83">
        <v>12.947933279084932</v>
      </c>
      <c r="O23" s="117">
        <v>6.3102513554976767</v>
      </c>
      <c r="P23" s="117">
        <v>9.4887730831372235</v>
      </c>
      <c r="Q23" s="83">
        <v>59.87654320987653</v>
      </c>
      <c r="R23" s="117">
        <v>22.589631419475765</v>
      </c>
    </row>
    <row r="24" spans="1:18" s="119" customFormat="1" x14ac:dyDescent="0.25">
      <c r="A24" s="84">
        <v>51.384999999999998</v>
      </c>
      <c r="B24" s="118">
        <v>0.67601892867792324</v>
      </c>
      <c r="C24" s="118"/>
      <c r="D24" s="83">
        <v>102.58692098092642</v>
      </c>
      <c r="E24" s="117"/>
      <c r="F24" s="117"/>
      <c r="G24" s="117"/>
      <c r="H24" s="117" t="s">
        <v>551</v>
      </c>
      <c r="I24" s="117" t="s">
        <v>546</v>
      </c>
      <c r="J24" s="117" t="str">
        <f t="shared" si="0"/>
        <v>Euxinic</v>
      </c>
      <c r="K24" s="117"/>
      <c r="L24" s="117"/>
      <c r="M24" s="117"/>
      <c r="N24" s="83">
        <v>11.284931774800864</v>
      </c>
      <c r="O24" s="117">
        <v>5.9154416863125778</v>
      </c>
      <c r="P24" s="117">
        <v>6.9861338177414467</v>
      </c>
      <c r="Q24" s="83">
        <v>41.326067211625791</v>
      </c>
      <c r="R24" s="117">
        <v>21.7227974568574</v>
      </c>
    </row>
    <row r="25" spans="1:18" s="119" customFormat="1" x14ac:dyDescent="0.25">
      <c r="A25" s="84">
        <v>51.445</v>
      </c>
      <c r="B25" s="118">
        <v>0.65420217470028541</v>
      </c>
      <c r="C25" s="118"/>
      <c r="D25" s="83">
        <v>75.382983626448166</v>
      </c>
      <c r="E25" s="117"/>
      <c r="F25" s="117"/>
      <c r="G25" s="117"/>
      <c r="H25" s="117" t="s">
        <v>551</v>
      </c>
      <c r="I25" s="117" t="s">
        <v>546</v>
      </c>
      <c r="J25" s="117" t="str">
        <f t="shared" si="0"/>
        <v>Euxinic</v>
      </c>
      <c r="K25" s="117"/>
      <c r="L25" s="117"/>
      <c r="M25" s="117"/>
      <c r="N25" s="83">
        <v>11.05511652441618</v>
      </c>
      <c r="O25" s="117">
        <v>6.1552651225972896</v>
      </c>
      <c r="P25" s="117">
        <v>7.0734654152276324</v>
      </c>
      <c r="Q25" s="83">
        <v>43.539054966248798</v>
      </c>
      <c r="R25" s="117">
        <v>17.874684200302237</v>
      </c>
    </row>
    <row r="26" spans="1:18" s="119" customFormat="1" x14ac:dyDescent="0.25">
      <c r="A26" s="84">
        <v>51.505000000000003</v>
      </c>
      <c r="B26" s="118">
        <v>0.52037237502734135</v>
      </c>
      <c r="C26" s="118"/>
      <c r="D26" s="83">
        <v>89.017675114636845</v>
      </c>
      <c r="E26" s="117"/>
      <c r="F26" s="117"/>
      <c r="G26" s="117"/>
      <c r="H26" s="117" t="s">
        <v>551</v>
      </c>
      <c r="I26" s="117" t="s">
        <v>546</v>
      </c>
      <c r="J26" s="117" t="str">
        <f t="shared" si="0"/>
        <v>Non-euxinic</v>
      </c>
      <c r="K26" s="117"/>
      <c r="L26" s="117"/>
      <c r="M26" s="117"/>
      <c r="N26" s="117">
        <v>8.341475489335</v>
      </c>
      <c r="O26" s="83">
        <v>17.100067358752749</v>
      </c>
      <c r="P26" s="117">
        <v>4.2786096920634824</v>
      </c>
      <c r="Q26" s="83">
        <v>73.164513936097904</v>
      </c>
      <c r="R26" s="117">
        <v>3.6111190479821009</v>
      </c>
    </row>
    <row r="27" spans="1:18" s="119" customFormat="1" x14ac:dyDescent="0.25">
      <c r="A27" s="84">
        <v>51.564999999999998</v>
      </c>
      <c r="B27" s="118">
        <v>0.64574226882941466</v>
      </c>
      <c r="C27" s="118"/>
      <c r="D27" s="83">
        <v>96.151953418482336</v>
      </c>
      <c r="E27" s="117"/>
      <c r="F27" s="117"/>
      <c r="G27" s="117"/>
      <c r="H27" s="117" t="s">
        <v>551</v>
      </c>
      <c r="I27" s="117" t="s">
        <v>546</v>
      </c>
      <c r="J27" s="117" t="str">
        <f t="shared" si="0"/>
        <v>Non-euxinic</v>
      </c>
      <c r="K27" s="117"/>
      <c r="L27" s="117"/>
      <c r="M27" s="117"/>
      <c r="N27" s="117">
        <v>5.8883763935827966</v>
      </c>
      <c r="O27" s="83">
        <v>20.17449008309757</v>
      </c>
      <c r="P27" s="117">
        <v>4.2268344603055334</v>
      </c>
      <c r="Q27" s="83">
        <v>85.274229902329054</v>
      </c>
      <c r="R27" s="117">
        <v>5.9645003756574004</v>
      </c>
    </row>
    <row r="28" spans="1:18" s="119" customFormat="1" x14ac:dyDescent="0.25">
      <c r="A28" s="84">
        <v>51.625</v>
      </c>
      <c r="B28" s="118">
        <v>1.1166509843718144</v>
      </c>
      <c r="C28" s="118"/>
      <c r="D28" s="83">
        <v>85.363352898019073</v>
      </c>
      <c r="E28" s="117"/>
      <c r="F28" s="117"/>
      <c r="G28" s="117"/>
      <c r="H28" s="117" t="s">
        <v>551</v>
      </c>
      <c r="I28" s="117" t="s">
        <v>546</v>
      </c>
      <c r="J28" s="117" t="str">
        <f t="shared" si="0"/>
        <v>Euxinic</v>
      </c>
      <c r="K28" s="117"/>
      <c r="L28" s="117"/>
      <c r="M28" s="117"/>
      <c r="N28" s="83">
        <v>39.889442112066924</v>
      </c>
      <c r="O28" s="117">
        <v>4.6077689266962238</v>
      </c>
      <c r="P28" s="117">
        <v>15.265774027879676</v>
      </c>
      <c r="Q28" s="83">
        <v>70.341159207630227</v>
      </c>
      <c r="R28" s="117">
        <v>6.1445341159207629</v>
      </c>
    </row>
    <row r="29" spans="1:18" s="119" customFormat="1" x14ac:dyDescent="0.25">
      <c r="A29" s="84">
        <v>51.765000000000001</v>
      </c>
      <c r="B29" s="118">
        <v>0.83310191913521425</v>
      </c>
      <c r="C29" s="118"/>
      <c r="D29" s="83">
        <v>93.125917686318147</v>
      </c>
      <c r="E29" s="117"/>
      <c r="F29" s="117"/>
      <c r="G29" s="117"/>
      <c r="H29" s="117" t="s">
        <v>551</v>
      </c>
      <c r="I29" s="117" t="s">
        <v>546</v>
      </c>
      <c r="J29" s="117" t="str">
        <f t="shared" si="0"/>
        <v>Euxinic</v>
      </c>
      <c r="K29" s="117"/>
      <c r="L29" s="117"/>
      <c r="M29" s="117"/>
      <c r="N29" s="83">
        <v>15.956874961372836</v>
      </c>
      <c r="O29" s="83">
        <v>12.524660090642497</v>
      </c>
      <c r="P29" s="117">
        <v>6.9540229885057467</v>
      </c>
      <c r="Q29" s="83">
        <v>87.096774193548399</v>
      </c>
      <c r="R29" s="117">
        <v>11.121468298109011</v>
      </c>
    </row>
    <row r="30" spans="1:18" s="119" customFormat="1" x14ac:dyDescent="0.25">
      <c r="A30" s="84">
        <v>51.805</v>
      </c>
      <c r="B30" s="118">
        <v>1.0785411179746613</v>
      </c>
      <c r="C30" s="118"/>
      <c r="D30" s="83">
        <v>84.203892162113917</v>
      </c>
      <c r="E30" s="117"/>
      <c r="F30" s="117"/>
      <c r="G30" s="117"/>
      <c r="H30" s="117" t="s">
        <v>551</v>
      </c>
      <c r="I30" s="117" t="s">
        <v>546</v>
      </c>
      <c r="J30" s="117" t="str">
        <f t="shared" si="0"/>
        <v>Non-euxinic</v>
      </c>
      <c r="K30" s="117"/>
      <c r="L30" s="117"/>
      <c r="M30" s="117"/>
      <c r="N30" s="117">
        <v>1.9671531064251844</v>
      </c>
      <c r="O30" s="83">
        <v>24.913511059626497</v>
      </c>
      <c r="P30" s="117">
        <v>3.801761590192227</v>
      </c>
      <c r="Q30" s="83">
        <v>94.715229423317268</v>
      </c>
      <c r="R30" s="117">
        <v>6.3802892340653461</v>
      </c>
    </row>
    <row r="31" spans="1:18" s="119" customFormat="1" x14ac:dyDescent="0.25">
      <c r="A31" s="84">
        <v>51.884999999999998</v>
      </c>
      <c r="B31" s="118">
        <v>1.0185429736775276</v>
      </c>
      <c r="C31" s="118"/>
      <c r="D31" s="83">
        <v>84.143685940823829</v>
      </c>
      <c r="E31" s="117"/>
      <c r="F31" s="117"/>
      <c r="G31" s="117"/>
      <c r="H31" s="117" t="s">
        <v>551</v>
      </c>
      <c r="I31" s="117" t="s">
        <v>546</v>
      </c>
      <c r="J31" s="117" t="str">
        <f t="shared" si="0"/>
        <v>Euxinic</v>
      </c>
      <c r="K31" s="117"/>
      <c r="L31" s="117"/>
      <c r="M31" s="117"/>
      <c r="N31" s="83">
        <v>13.037535904270703</v>
      </c>
      <c r="O31" s="83">
        <v>19.283912050943165</v>
      </c>
      <c r="P31" s="117">
        <v>5.3651775929865284</v>
      </c>
      <c r="Q31" s="83">
        <v>103.46161284084316</v>
      </c>
      <c r="R31" s="117">
        <v>6.9007928833881262</v>
      </c>
    </row>
    <row r="32" spans="1:18" s="119" customFormat="1" x14ac:dyDescent="0.25">
      <c r="A32" s="84">
        <v>51.914999999999999</v>
      </c>
      <c r="B32" s="118">
        <v>0.8095226747334644</v>
      </c>
      <c r="C32" s="118"/>
      <c r="D32" s="83">
        <v>80.689984792526602</v>
      </c>
      <c r="E32" s="117"/>
      <c r="F32" s="117"/>
      <c r="G32" s="117"/>
      <c r="H32" s="117" t="s">
        <v>551</v>
      </c>
      <c r="I32" s="117" t="s">
        <v>546</v>
      </c>
      <c r="J32" s="117" t="str">
        <f t="shared" si="0"/>
        <v>Non-euxinic</v>
      </c>
      <c r="K32" s="117"/>
      <c r="L32" s="117"/>
      <c r="M32" s="117"/>
      <c r="N32" s="117">
        <v>7.8432970354496865</v>
      </c>
      <c r="O32" s="83">
        <v>20.067814100910329</v>
      </c>
      <c r="P32" s="117">
        <v>3.9297559562604096</v>
      </c>
      <c r="Q32" s="83">
        <v>78.861611992179007</v>
      </c>
      <c r="R32" s="117">
        <v>6.5731044970671304</v>
      </c>
    </row>
    <row r="33" spans="1:18" s="119" customFormat="1" x14ac:dyDescent="0.25">
      <c r="A33" s="84">
        <v>51.965000000000003</v>
      </c>
      <c r="B33" s="118">
        <v>0.22677255066937921</v>
      </c>
      <c r="C33" s="118"/>
      <c r="D33" s="83">
        <v>117.8156333128709</v>
      </c>
      <c r="E33" s="117"/>
      <c r="F33" s="117"/>
      <c r="G33" s="117"/>
      <c r="H33" s="117" t="s">
        <v>551</v>
      </c>
      <c r="I33" s="117" t="s">
        <v>546</v>
      </c>
      <c r="J33" s="117" t="str">
        <f t="shared" si="0"/>
        <v>Euxinic</v>
      </c>
      <c r="K33" s="117"/>
      <c r="L33" s="117"/>
      <c r="M33" s="117"/>
      <c r="N33" s="83">
        <v>14.201292354314958</v>
      </c>
      <c r="O33" s="83">
        <v>23.652093473073403</v>
      </c>
      <c r="P33" s="117">
        <v>6.4885751313007303</v>
      </c>
      <c r="Q33" s="83">
        <v>153.4683855125844</v>
      </c>
      <c r="R33" s="117">
        <v>11.26560261919378</v>
      </c>
    </row>
    <row r="34" spans="1:18" s="119" customFormat="1" x14ac:dyDescent="0.25">
      <c r="A34" s="84">
        <v>52.005000000000003</v>
      </c>
      <c r="B34" s="118">
        <v>0.77717480048075005</v>
      </c>
      <c r="C34" s="118"/>
      <c r="D34" s="83">
        <v>113.99820574162678</v>
      </c>
      <c r="E34" s="117"/>
      <c r="F34" s="117"/>
      <c r="G34" s="117"/>
      <c r="H34" s="117" t="s">
        <v>551</v>
      </c>
      <c r="I34" s="117" t="s">
        <v>546</v>
      </c>
      <c r="J34" s="117" t="str">
        <f t="shared" si="0"/>
        <v>Euxinic</v>
      </c>
      <c r="K34" s="117"/>
      <c r="L34" s="117"/>
      <c r="M34" s="117"/>
      <c r="N34" s="83">
        <v>23.703871052740187</v>
      </c>
      <c r="O34" s="83">
        <v>11.581961864713984</v>
      </c>
      <c r="P34" s="117">
        <v>10.999202551834131</v>
      </c>
      <c r="Q34" s="83">
        <v>127.39234449760764</v>
      </c>
      <c r="R34" s="117">
        <v>21.470494417862838</v>
      </c>
    </row>
    <row r="35" spans="1:18" s="119" customFormat="1" x14ac:dyDescent="0.25">
      <c r="A35" s="84">
        <v>52.064999999999998</v>
      </c>
      <c r="B35" s="118">
        <v>0.88361405613504351</v>
      </c>
      <c r="C35" s="118"/>
      <c r="D35" s="83">
        <v>72.146744818924006</v>
      </c>
      <c r="E35" s="117"/>
      <c r="F35" s="117"/>
      <c r="G35" s="117"/>
      <c r="H35" s="117" t="s">
        <v>551</v>
      </c>
      <c r="I35" s="117" t="s">
        <v>546</v>
      </c>
      <c r="J35" s="117" t="str">
        <f t="shared" si="0"/>
        <v>Non-euxinic</v>
      </c>
      <c r="K35" s="117"/>
      <c r="L35" s="117"/>
      <c r="M35" s="117"/>
      <c r="N35" s="117">
        <v>9.1761113024026688</v>
      </c>
      <c r="O35" s="83">
        <v>21.253062653132652</v>
      </c>
      <c r="P35" s="117">
        <v>4.9839508757239557</v>
      </c>
      <c r="Q35" s="83">
        <v>105.92422022189658</v>
      </c>
      <c r="R35" s="117">
        <v>6.3403809922545538</v>
      </c>
    </row>
    <row r="36" spans="1:18" s="119" customFormat="1" x14ac:dyDescent="0.25">
      <c r="A36" s="84">
        <v>52.125</v>
      </c>
      <c r="B36" s="118">
        <v>-5.6096041320552958E-2</v>
      </c>
      <c r="C36" s="118"/>
      <c r="D36" s="83">
        <v>71.403939796370082</v>
      </c>
      <c r="E36" s="117"/>
      <c r="F36" s="117"/>
      <c r="G36" s="117"/>
      <c r="H36" s="117" t="s">
        <v>551</v>
      </c>
      <c r="I36" s="117" t="s">
        <v>546</v>
      </c>
      <c r="J36" s="117" t="str">
        <f t="shared" si="0"/>
        <v>Non-euxinic</v>
      </c>
      <c r="K36" s="117"/>
      <c r="L36" s="117"/>
      <c r="M36" s="117"/>
      <c r="N36" s="117">
        <v>6.5998285382122495</v>
      </c>
      <c r="O36" s="83">
        <v>34.788093447514619</v>
      </c>
      <c r="P36" s="117">
        <v>3.0412424376567797</v>
      </c>
      <c r="Q36" s="83">
        <v>105.79902611775121</v>
      </c>
      <c r="R36" s="117">
        <v>6.1257193448428504</v>
      </c>
    </row>
    <row r="37" spans="1:18" s="119" customFormat="1" x14ac:dyDescent="0.25">
      <c r="A37" s="84">
        <v>52.164999999999999</v>
      </c>
      <c r="B37" s="118">
        <v>-0.16923302940043999</v>
      </c>
      <c r="C37" s="118"/>
      <c r="D37" s="83">
        <v>73.982048780487801</v>
      </c>
      <c r="E37" s="117"/>
      <c r="F37" s="117"/>
      <c r="G37" s="117"/>
      <c r="H37" s="117" t="s">
        <v>551</v>
      </c>
      <c r="I37" s="117" t="s">
        <v>546</v>
      </c>
      <c r="J37" s="117" t="str">
        <f t="shared" si="0"/>
        <v>Non-euxinic</v>
      </c>
      <c r="K37" s="117"/>
      <c r="L37" s="117"/>
      <c r="M37" s="117"/>
      <c r="N37" s="117">
        <v>5.5349202196657732</v>
      </c>
      <c r="O37" s="83">
        <v>50.437376750771108</v>
      </c>
      <c r="P37" s="117">
        <v>2.5726178861788616</v>
      </c>
      <c r="Q37" s="83">
        <v>129.75609756097563</v>
      </c>
      <c r="R37" s="117">
        <v>6.6963902439024396</v>
      </c>
    </row>
    <row r="38" spans="1:18" s="119" customFormat="1" x14ac:dyDescent="0.25">
      <c r="A38" s="84">
        <v>52.185000000000002</v>
      </c>
      <c r="B38" s="118">
        <v>-0.20578903349929067</v>
      </c>
      <c r="C38" s="118"/>
      <c r="D38" s="83">
        <v>74.68390609050698</v>
      </c>
      <c r="E38" s="117"/>
      <c r="F38" s="117"/>
      <c r="G38" s="117"/>
      <c r="H38" s="117" t="s">
        <v>551</v>
      </c>
      <c r="I38" s="117" t="s">
        <v>546</v>
      </c>
      <c r="J38" s="117" t="str">
        <f t="shared" si="0"/>
        <v>Non-euxinic</v>
      </c>
      <c r="K38" s="117"/>
      <c r="L38" s="117"/>
      <c r="M38" s="117"/>
      <c r="N38" s="117">
        <v>2.0197846753585256</v>
      </c>
      <c r="O38" s="83">
        <v>50.787118688353253</v>
      </c>
      <c r="P38" s="117">
        <v>2.604457298400817</v>
      </c>
      <c r="Q38" s="83">
        <v>132.27288193263016</v>
      </c>
      <c r="R38" s="117">
        <v>6.4246342293297047</v>
      </c>
    </row>
    <row r="39" spans="1:18" s="119" customFormat="1" x14ac:dyDescent="0.25">
      <c r="A39" s="84">
        <v>52.215000000000003</v>
      </c>
      <c r="B39" s="118">
        <v>-0.26551706372694195</v>
      </c>
      <c r="C39" s="118"/>
      <c r="D39" s="83">
        <v>70.558647342995172</v>
      </c>
      <c r="E39" s="117"/>
      <c r="F39" s="117"/>
      <c r="G39" s="117"/>
      <c r="H39" s="117" t="s">
        <v>551</v>
      </c>
      <c r="I39" s="117" t="s">
        <v>546</v>
      </c>
      <c r="J39" s="117" t="str">
        <f t="shared" si="0"/>
        <v>Non-euxinic</v>
      </c>
      <c r="K39" s="117"/>
      <c r="L39" s="117"/>
      <c r="M39" s="117"/>
      <c r="N39" s="117">
        <v>4.5133969980848807</v>
      </c>
      <c r="O39" s="83">
        <v>45.773820710392791</v>
      </c>
      <c r="P39" s="117">
        <v>2.7419001610305962</v>
      </c>
      <c r="Q39" s="83">
        <v>125.50724637681162</v>
      </c>
      <c r="R39" s="117">
        <v>6.7389371980676334</v>
      </c>
    </row>
    <row r="40" spans="1:18" s="119" customFormat="1" x14ac:dyDescent="0.25">
      <c r="A40" s="84">
        <v>52.255000000000003</v>
      </c>
      <c r="B40" s="118">
        <v>-0.28289353080778418</v>
      </c>
      <c r="C40" s="118"/>
      <c r="D40" s="83">
        <v>70.01751133086114</v>
      </c>
      <c r="E40" s="117"/>
      <c r="F40" s="117"/>
      <c r="G40" s="117"/>
      <c r="H40" s="117" t="s">
        <v>551</v>
      </c>
      <c r="I40" s="117" t="s">
        <v>546</v>
      </c>
      <c r="J40" s="117" t="str">
        <f t="shared" si="0"/>
        <v>Non-euxinic</v>
      </c>
      <c r="K40" s="117"/>
      <c r="L40" s="117"/>
      <c r="M40" s="117"/>
      <c r="N40" s="83">
        <v>10.083359134755151</v>
      </c>
      <c r="O40" s="83">
        <v>40.026308901341451</v>
      </c>
      <c r="P40" s="117">
        <v>3.2245993390905898</v>
      </c>
      <c r="Q40" s="83">
        <v>129.06880922950143</v>
      </c>
      <c r="R40" s="117">
        <v>7.4359291306139266</v>
      </c>
    </row>
    <row r="41" spans="1:18" s="119" customFormat="1" x14ac:dyDescent="0.25">
      <c r="A41" s="84">
        <v>52.295000000000002</v>
      </c>
      <c r="B41" s="118">
        <v>-1.6754057636648167E-3</v>
      </c>
      <c r="C41" s="118"/>
      <c r="D41" s="83">
        <v>86.586269606728806</v>
      </c>
      <c r="E41" s="117"/>
      <c r="F41" s="117"/>
      <c r="G41" s="117"/>
      <c r="H41" s="117" t="s">
        <v>551</v>
      </c>
      <c r="I41" s="117" t="s">
        <v>546</v>
      </c>
      <c r="J41" s="117" t="str">
        <f t="shared" si="0"/>
        <v>Non-euxinic</v>
      </c>
      <c r="K41" s="117"/>
      <c r="L41" s="117"/>
      <c r="M41" s="117"/>
      <c r="N41" s="83">
        <v>15.856618800765153</v>
      </c>
      <c r="O41" s="83">
        <v>44.469583195178579</v>
      </c>
      <c r="P41" s="117">
        <v>3.8850496324922323</v>
      </c>
      <c r="Q41" s="83">
        <v>172.76653784951128</v>
      </c>
      <c r="R41" s="117">
        <v>10.689929529438507</v>
      </c>
    </row>
    <row r="42" spans="1:18" s="119" customFormat="1" x14ac:dyDescent="0.25">
      <c r="A42" s="84">
        <v>52.335000000000001</v>
      </c>
      <c r="B42" s="118">
        <v>7.5993057554729321E-2</v>
      </c>
      <c r="C42" s="118"/>
      <c r="D42" s="83">
        <v>60.155852417302789</v>
      </c>
      <c r="E42" s="117"/>
      <c r="F42" s="117"/>
      <c r="G42" s="117"/>
      <c r="H42" s="117" t="s">
        <v>551</v>
      </c>
      <c r="I42" s="117" t="s">
        <v>546</v>
      </c>
      <c r="J42" s="117" t="str">
        <f t="shared" si="0"/>
        <v>Non-euxinic</v>
      </c>
      <c r="K42" s="117"/>
      <c r="L42" s="117"/>
      <c r="M42" s="117"/>
      <c r="N42" s="83">
        <v>14.285165365407394</v>
      </c>
      <c r="O42" s="83">
        <v>32.874296750356869</v>
      </c>
      <c r="P42" s="117">
        <v>3.3669776646875889</v>
      </c>
      <c r="Q42" s="83">
        <v>110.68702290076335</v>
      </c>
      <c r="R42" s="117">
        <v>6.6460983884648002</v>
      </c>
    </row>
    <row r="43" spans="1:18" s="119" customFormat="1" x14ac:dyDescent="0.25">
      <c r="A43" s="84">
        <v>52.414999999999999</v>
      </c>
      <c r="B43" s="118">
        <v>0.364606916394416</v>
      </c>
      <c r="C43" s="118"/>
      <c r="D43" s="83">
        <v>52.462219076269683</v>
      </c>
      <c r="E43" s="117"/>
      <c r="F43" s="117"/>
      <c r="G43" s="117"/>
      <c r="H43" s="117" t="s">
        <v>551</v>
      </c>
      <c r="I43" s="117" t="s">
        <v>546</v>
      </c>
      <c r="J43" s="117" t="str">
        <f t="shared" si="0"/>
        <v>Euxinic</v>
      </c>
      <c r="K43" s="117"/>
      <c r="L43" s="117"/>
      <c r="M43" s="117"/>
      <c r="N43" s="83">
        <v>21.471569683079611</v>
      </c>
      <c r="O43" s="83">
        <v>20.059709503203514</v>
      </c>
      <c r="P43" s="117">
        <v>5.2753494956644849</v>
      </c>
      <c r="Q43" s="83">
        <v>105.82197841090073</v>
      </c>
      <c r="R43" s="117">
        <v>5.622013802866749</v>
      </c>
    </row>
    <row r="44" spans="1:18" s="119" customFormat="1" x14ac:dyDescent="0.25">
      <c r="A44" s="84">
        <v>52.495000000000005</v>
      </c>
      <c r="B44" s="118">
        <v>0.49862258787886027</v>
      </c>
      <c r="C44" s="118"/>
      <c r="D44" s="83">
        <v>45.099847850893873</v>
      </c>
      <c r="E44" s="117"/>
      <c r="F44" s="117"/>
      <c r="G44" s="117"/>
      <c r="H44" s="117" t="s">
        <v>551</v>
      </c>
      <c r="I44" s="117" t="s">
        <v>546</v>
      </c>
      <c r="J44" s="117" t="str">
        <f t="shared" si="0"/>
        <v>Euxinic</v>
      </c>
      <c r="K44" s="117"/>
      <c r="L44" s="117"/>
      <c r="M44" s="117"/>
      <c r="N44" s="83">
        <v>23.223803964053207</v>
      </c>
      <c r="O44" s="83">
        <v>15.012890649562978</v>
      </c>
      <c r="P44" s="117">
        <v>6.04906808672499</v>
      </c>
      <c r="Q44" s="83">
        <v>90.813997717763414</v>
      </c>
      <c r="R44" s="117">
        <v>4.4393305439330542</v>
      </c>
    </row>
    <row r="45" spans="1:18" s="119" customFormat="1" x14ac:dyDescent="0.25">
      <c r="A45" s="84">
        <v>52.615000000000002</v>
      </c>
      <c r="B45" s="118">
        <v>-4.599719702139865E-2</v>
      </c>
      <c r="C45" s="118"/>
      <c r="D45" s="83">
        <v>44.473582722715001</v>
      </c>
      <c r="E45" s="117"/>
      <c r="F45" s="117"/>
      <c r="G45" s="117"/>
      <c r="H45" s="117" t="s">
        <v>551</v>
      </c>
      <c r="I45" s="117" t="s">
        <v>546</v>
      </c>
      <c r="J45" s="117" t="str">
        <f t="shared" si="0"/>
        <v>Non-euxinic</v>
      </c>
      <c r="K45" s="117"/>
      <c r="L45" s="117"/>
      <c r="M45" s="117"/>
      <c r="N45" s="117">
        <v>5.1753477407991131</v>
      </c>
      <c r="O45" s="83">
        <v>26.260014412275879</v>
      </c>
      <c r="P45" s="117">
        <v>1.5163260059133561</v>
      </c>
      <c r="Q45" s="83">
        <v>39.818742768993452</v>
      </c>
      <c r="R45" s="117">
        <v>3.079830312379483</v>
      </c>
    </row>
    <row r="46" spans="1:18" s="119" customFormat="1" x14ac:dyDescent="0.25">
      <c r="A46" s="84">
        <v>52.675000000000004</v>
      </c>
      <c r="B46" s="118">
        <v>2.6477547337728086E-2</v>
      </c>
      <c r="C46" s="118"/>
      <c r="D46" s="83">
        <v>34.284025924513919</v>
      </c>
      <c r="E46" s="117"/>
      <c r="F46" s="117"/>
      <c r="G46" s="117"/>
      <c r="H46" s="117" t="s">
        <v>551</v>
      </c>
      <c r="I46" s="117" t="s">
        <v>546</v>
      </c>
      <c r="J46" s="117" t="str">
        <f t="shared" si="0"/>
        <v>Non-euxinic</v>
      </c>
      <c r="K46" s="117"/>
      <c r="L46" s="117"/>
      <c r="M46" s="117"/>
      <c r="N46" s="117">
        <v>3.295863863040434</v>
      </c>
      <c r="O46" s="83">
        <v>27.844185065391649</v>
      </c>
      <c r="P46" s="117">
        <v>0.90367263947134324</v>
      </c>
      <c r="Q46" s="83">
        <v>25.162028211971027</v>
      </c>
      <c r="R46" s="117">
        <v>2.4517727792603892</v>
      </c>
    </row>
    <row r="47" spans="1:18" s="119" customFormat="1" x14ac:dyDescent="0.25">
      <c r="A47" s="84">
        <v>52.734999999999999</v>
      </c>
      <c r="B47" s="118">
        <v>3.0149099535516422E-2</v>
      </c>
      <c r="C47" s="118"/>
      <c r="D47" s="83">
        <v>32.427594779366061</v>
      </c>
      <c r="E47" s="117"/>
      <c r="F47" s="117"/>
      <c r="G47" s="117"/>
      <c r="H47" s="117" t="s">
        <v>551</v>
      </c>
      <c r="I47" s="117" t="s">
        <v>546</v>
      </c>
      <c r="J47" s="117" t="str">
        <f t="shared" si="0"/>
        <v>Non-euxinic</v>
      </c>
      <c r="K47" s="117"/>
      <c r="L47" s="117"/>
      <c r="M47" s="117"/>
      <c r="N47" s="117">
        <v>2.7235667403035735</v>
      </c>
      <c r="O47" s="83">
        <v>24.521490361691981</v>
      </c>
      <c r="P47" s="117">
        <v>1.0138112008839169</v>
      </c>
      <c r="Q47" s="83">
        <v>24.860161591050339</v>
      </c>
      <c r="R47" s="117">
        <v>2.5334576341412887</v>
      </c>
    </row>
    <row r="48" spans="1:18" s="119" customFormat="1" x14ac:dyDescent="0.25">
      <c r="A48" s="84">
        <v>52.914999999999999</v>
      </c>
      <c r="B48" s="118">
        <v>-7.1739461320412035E-2</v>
      </c>
      <c r="C48" s="118"/>
      <c r="D48" s="83">
        <v>30.429189750692522</v>
      </c>
      <c r="E48" s="117"/>
      <c r="F48" s="117"/>
      <c r="G48" s="117"/>
      <c r="H48" s="117" t="s">
        <v>551</v>
      </c>
      <c r="I48" s="117" t="s">
        <v>546</v>
      </c>
      <c r="J48" s="117" t="str">
        <f t="shared" si="0"/>
        <v>Non-euxinic</v>
      </c>
      <c r="K48" s="117"/>
      <c r="L48" s="117"/>
      <c r="M48" s="117"/>
      <c r="N48" s="117">
        <v>1.5531891926465911</v>
      </c>
      <c r="O48" s="83">
        <v>30.623020063357973</v>
      </c>
      <c r="P48" s="117">
        <v>0.81977146814404434</v>
      </c>
      <c r="Q48" s="83">
        <v>25.103878116343491</v>
      </c>
      <c r="R48" s="117">
        <v>2.3751731301939056</v>
      </c>
    </row>
    <row r="49" spans="1:18" s="119" customFormat="1" x14ac:dyDescent="0.25">
      <c r="A49" s="84">
        <v>53.115000000000002</v>
      </c>
      <c r="B49" s="118">
        <v>0.25911544562224387</v>
      </c>
      <c r="C49" s="118"/>
      <c r="D49" s="83">
        <v>20.5076</v>
      </c>
      <c r="E49" s="117"/>
      <c r="F49" s="117"/>
      <c r="G49" s="117"/>
      <c r="H49" s="117" t="s">
        <v>551</v>
      </c>
      <c r="I49" s="117" t="s">
        <v>546</v>
      </c>
      <c r="J49" s="117" t="str">
        <f t="shared" si="0"/>
        <v>Non-euxinic</v>
      </c>
      <c r="K49" s="117"/>
      <c r="L49" s="117"/>
      <c r="M49" s="117"/>
      <c r="N49" s="117">
        <v>2.0743257011004217</v>
      </c>
      <c r="O49" s="83">
        <v>26.233404172665157</v>
      </c>
      <c r="P49" s="117">
        <v>1.4587000000000001</v>
      </c>
      <c r="Q49" s="83">
        <v>38.266666666666666</v>
      </c>
      <c r="R49" s="118">
        <v>1.8588571428571428</v>
      </c>
    </row>
    <row r="50" spans="1:18" s="119" customFormat="1" x14ac:dyDescent="0.25">
      <c r="A50" s="84">
        <v>53.175000000000004</v>
      </c>
      <c r="B50" s="118">
        <v>0.67975508689500364</v>
      </c>
      <c r="C50" s="118"/>
      <c r="D50" s="83">
        <v>19.294978252273623</v>
      </c>
      <c r="E50" s="117"/>
      <c r="F50" s="117"/>
      <c r="G50" s="117"/>
      <c r="H50" s="117" t="s">
        <v>551</v>
      </c>
      <c r="I50" s="117" t="s">
        <v>546</v>
      </c>
      <c r="J50" s="117" t="str">
        <f t="shared" si="0"/>
        <v>Non-euxinic</v>
      </c>
      <c r="K50" s="117"/>
      <c r="L50" s="117"/>
      <c r="M50" s="117"/>
      <c r="N50" s="117">
        <v>4.2783783598033578</v>
      </c>
      <c r="O50" s="83">
        <v>21.658896658896658</v>
      </c>
      <c r="P50" s="117">
        <v>1.0177935943060499</v>
      </c>
      <c r="Q50" s="83">
        <v>22.044286279161724</v>
      </c>
      <c r="R50" s="117">
        <v>1.5662317121391856</v>
      </c>
    </row>
    <row r="51" spans="1:18" s="119" customFormat="1" x14ac:dyDescent="0.25">
      <c r="A51" s="84">
        <v>53.234999999999999</v>
      </c>
      <c r="B51" s="118">
        <v>0.57933690020519246</v>
      </c>
      <c r="C51" s="118"/>
      <c r="D51" s="83">
        <v>17.121295185883159</v>
      </c>
      <c r="E51" s="117"/>
      <c r="F51" s="117"/>
      <c r="G51" s="117"/>
      <c r="H51" s="117" t="s">
        <v>551</v>
      </c>
      <c r="I51" s="117" t="s">
        <v>546</v>
      </c>
      <c r="J51" s="117" t="str">
        <f t="shared" si="0"/>
        <v>Non-euxinic</v>
      </c>
      <c r="K51" s="117"/>
      <c r="L51" s="117"/>
      <c r="M51" s="117"/>
      <c r="N51" s="117">
        <v>4.4684960510548271</v>
      </c>
      <c r="O51" s="83">
        <v>20.497182119972209</v>
      </c>
      <c r="P51" s="117">
        <v>0.7397064702187196</v>
      </c>
      <c r="Q51" s="83">
        <v>15.161898235394895</v>
      </c>
      <c r="R51" s="117">
        <v>1.2124378961795441</v>
      </c>
    </row>
    <row r="52" spans="1:18" s="119" customFormat="1" x14ac:dyDescent="0.25">
      <c r="A52" s="84">
        <v>53.355000000000004</v>
      </c>
      <c r="B52" s="118">
        <v>0.45023208565579564</v>
      </c>
      <c r="C52" s="118"/>
      <c r="D52" s="83">
        <v>18.185978400146439</v>
      </c>
      <c r="E52" s="117"/>
      <c r="F52" s="117"/>
      <c r="G52" s="117"/>
      <c r="H52" s="117" t="s">
        <v>551</v>
      </c>
      <c r="I52" s="117" t="s">
        <v>546</v>
      </c>
      <c r="J52" s="117" t="str">
        <f t="shared" si="0"/>
        <v>Non-euxinic</v>
      </c>
      <c r="K52" s="117"/>
      <c r="L52" s="117"/>
      <c r="M52" s="117"/>
      <c r="N52" s="117">
        <v>7.7964751985488494</v>
      </c>
      <c r="O52" s="83">
        <v>14.54704233120375</v>
      </c>
      <c r="P52" s="117">
        <v>1.3275367624626273</v>
      </c>
      <c r="Q52" s="83">
        <v>19.311733479773018</v>
      </c>
      <c r="R52" s="117">
        <v>1.2787845506132163</v>
      </c>
    </row>
    <row r="53" spans="1:18" s="119" customFormat="1" x14ac:dyDescent="0.25">
      <c r="A53" s="84">
        <v>53.435000000000002</v>
      </c>
      <c r="B53" s="118">
        <v>0.56551261015956267</v>
      </c>
      <c r="C53" s="118"/>
      <c r="D53" s="83">
        <v>19.053478805222678</v>
      </c>
      <c r="E53" s="117"/>
      <c r="F53" s="117"/>
      <c r="G53" s="117"/>
      <c r="H53" s="117" t="s">
        <v>551</v>
      </c>
      <c r="I53" s="117" t="s">
        <v>546</v>
      </c>
      <c r="J53" s="117" t="str">
        <f t="shared" si="0"/>
        <v>Non-euxinic</v>
      </c>
      <c r="K53" s="117"/>
      <c r="L53" s="117"/>
      <c r="M53" s="117"/>
      <c r="N53" s="117">
        <v>6.4614277531943873</v>
      </c>
      <c r="O53" s="83">
        <v>16.430594900849858</v>
      </c>
      <c r="P53" s="117">
        <v>0.9470577714183509</v>
      </c>
      <c r="Q53" s="83">
        <v>15.560722589876585</v>
      </c>
      <c r="R53" s="117">
        <v>1.2783044178143443</v>
      </c>
    </row>
    <row r="54" spans="1:18" s="119" customFormat="1" x14ac:dyDescent="0.25">
      <c r="A54" s="84">
        <v>53.484999999999999</v>
      </c>
      <c r="B54" s="118">
        <v>0.37158770630761473</v>
      </c>
      <c r="C54" s="118"/>
      <c r="D54" s="83">
        <v>21.687316868982837</v>
      </c>
      <c r="E54" s="117"/>
      <c r="F54" s="117"/>
      <c r="G54" s="117"/>
      <c r="H54" s="117" t="s">
        <v>551</v>
      </c>
      <c r="I54" s="117" t="s">
        <v>546</v>
      </c>
      <c r="J54" s="117" t="str">
        <f t="shared" si="0"/>
        <v>Non-euxinic</v>
      </c>
      <c r="K54" s="117"/>
      <c r="L54" s="117"/>
      <c r="M54" s="117"/>
      <c r="N54" s="117">
        <v>3.7392815518542379</v>
      </c>
      <c r="O54" s="83">
        <v>12.218199769623167</v>
      </c>
      <c r="P54" s="117">
        <v>0.84791405050927859</v>
      </c>
      <c r="Q54" s="83">
        <v>10.359983256592715</v>
      </c>
      <c r="R54" s="117">
        <v>1.3013813311008788</v>
      </c>
    </row>
    <row r="55" spans="1:18" s="119" customFormat="1" x14ac:dyDescent="0.25">
      <c r="A55" s="84">
        <v>53.515000000000001</v>
      </c>
      <c r="B55" s="118">
        <v>0.52114572977957951</v>
      </c>
      <c r="C55" s="118"/>
      <c r="D55" s="83">
        <v>22.089178356713425</v>
      </c>
      <c r="E55" s="117"/>
      <c r="F55" s="117"/>
      <c r="G55" s="117"/>
      <c r="H55" s="117" t="s">
        <v>551</v>
      </c>
      <c r="I55" s="117" t="s">
        <v>546</v>
      </c>
      <c r="J55" s="117" t="str">
        <f t="shared" si="0"/>
        <v>Non-euxinic</v>
      </c>
      <c r="K55" s="117"/>
      <c r="L55" s="117"/>
      <c r="M55" s="117"/>
      <c r="N55" s="117">
        <v>3.2479795204484914</v>
      </c>
      <c r="O55" s="83">
        <v>15.053285968028421</v>
      </c>
      <c r="P55" s="117">
        <v>0.75217100868403475</v>
      </c>
      <c r="Q55" s="83">
        <v>11.322645290581164</v>
      </c>
      <c r="R55" s="117">
        <v>1.11062124248497</v>
      </c>
    </row>
    <row r="56" spans="1:18" s="119" customFormat="1" x14ac:dyDescent="0.25">
      <c r="A56" s="84">
        <v>53.594999999999999</v>
      </c>
      <c r="B56" s="118">
        <v>0.6600345614042612</v>
      </c>
      <c r="C56" s="118"/>
      <c r="D56" s="83">
        <v>28.861252446183958</v>
      </c>
      <c r="E56" s="117"/>
      <c r="F56" s="117"/>
      <c r="G56" s="117"/>
      <c r="H56" s="117" t="s">
        <v>551</v>
      </c>
      <c r="I56" s="117" t="s">
        <v>546</v>
      </c>
      <c r="J56" s="117" t="str">
        <f t="shared" si="0"/>
        <v>Non-euxinic</v>
      </c>
      <c r="K56" s="117"/>
      <c r="L56" s="117"/>
      <c r="M56" s="117"/>
      <c r="N56" s="117">
        <v>2.3172920995743156</v>
      </c>
      <c r="O56" s="83">
        <v>14.809214622431735</v>
      </c>
      <c r="P56" s="117">
        <v>0.73339856490541422</v>
      </c>
      <c r="Q56" s="83">
        <v>10.861056751467711</v>
      </c>
      <c r="R56" s="118">
        <v>1.087279843444227</v>
      </c>
    </row>
    <row r="57" spans="1:18" s="119" customFormat="1" x14ac:dyDescent="0.25">
      <c r="A57" s="84">
        <v>53.675000000000004</v>
      </c>
      <c r="B57" s="118">
        <v>0.42336764027529339</v>
      </c>
      <c r="C57" s="118"/>
      <c r="D57" s="83">
        <v>38.814012738853506</v>
      </c>
      <c r="E57" s="83"/>
      <c r="F57" s="83"/>
      <c r="G57" s="83"/>
      <c r="H57" s="117" t="s">
        <v>551</v>
      </c>
      <c r="I57" s="117" t="s">
        <v>546</v>
      </c>
      <c r="J57" s="117" t="str">
        <f t="shared" si="0"/>
        <v>Non-euxinic</v>
      </c>
      <c r="K57" s="117"/>
      <c r="L57" s="117"/>
      <c r="M57" s="117"/>
      <c r="N57" s="117">
        <v>2.5196857342657339</v>
      </c>
      <c r="O57" s="83">
        <v>15.400257169343023</v>
      </c>
      <c r="P57" s="117">
        <v>0.71</v>
      </c>
      <c r="Q57" s="83">
        <v>10.934182590233545</v>
      </c>
      <c r="R57" s="118">
        <v>1.2087048832271763</v>
      </c>
    </row>
    <row r="58" spans="1:18" s="119" customFormat="1" x14ac:dyDescent="0.25">
      <c r="A58" s="84">
        <v>53.755000000000003</v>
      </c>
      <c r="B58" s="118">
        <v>0.44384493860300778</v>
      </c>
      <c r="C58" s="118"/>
      <c r="D58" s="83">
        <v>53.89348739495798</v>
      </c>
      <c r="E58" s="117"/>
      <c r="F58" s="117"/>
      <c r="G58" s="117"/>
      <c r="H58" s="117" t="s">
        <v>551</v>
      </c>
      <c r="I58" s="117" t="s">
        <v>546</v>
      </c>
      <c r="J58" s="117" t="str">
        <f t="shared" si="0"/>
        <v>Non-euxinic</v>
      </c>
      <c r="K58" s="117"/>
      <c r="L58" s="117"/>
      <c r="M58" s="117"/>
      <c r="N58" s="117">
        <v>4.0481571539184662</v>
      </c>
      <c r="O58" s="83">
        <v>14.773418912189452</v>
      </c>
      <c r="P58" s="117">
        <v>1.2656162464985994</v>
      </c>
      <c r="Q58" s="83">
        <v>18.697478991596636</v>
      </c>
      <c r="R58" s="118">
        <v>1.5609243697478989</v>
      </c>
    </row>
    <row r="59" spans="1:18" s="119" customFormat="1" x14ac:dyDescent="0.25">
      <c r="A59" s="84">
        <v>53.81</v>
      </c>
      <c r="B59" s="118">
        <v>0.34172114456339964</v>
      </c>
      <c r="C59" s="118"/>
      <c r="D59" s="83">
        <v>74.108651911468812</v>
      </c>
      <c r="E59" s="117"/>
      <c r="F59" s="117"/>
      <c r="G59" s="117"/>
      <c r="H59" s="117" t="s">
        <v>551</v>
      </c>
      <c r="I59" s="117" t="s">
        <v>546</v>
      </c>
      <c r="J59" s="117" t="str">
        <f t="shared" si="0"/>
        <v>Non-euxinic</v>
      </c>
      <c r="K59" s="117"/>
      <c r="L59" s="117"/>
      <c r="M59" s="117"/>
      <c r="N59" s="117">
        <v>4.2833467939502627</v>
      </c>
      <c r="O59" s="83">
        <v>11.069104656657819</v>
      </c>
      <c r="P59" s="117">
        <v>1.8450033534540577</v>
      </c>
      <c r="Q59" s="83">
        <v>20.422535211267604</v>
      </c>
      <c r="R59" s="118">
        <v>2.4259557344064384</v>
      </c>
    </row>
    <row r="60" spans="1:18" s="119" customFormat="1" x14ac:dyDescent="0.25">
      <c r="A60" s="84">
        <v>53.910000000000004</v>
      </c>
      <c r="B60" s="118">
        <v>0.49043926157334405</v>
      </c>
      <c r="C60" s="118"/>
      <c r="D60" s="83">
        <v>114.92202729044834</v>
      </c>
      <c r="E60" s="117"/>
      <c r="F60" s="117"/>
      <c r="G60" s="117"/>
      <c r="H60" s="117" t="s">
        <v>551</v>
      </c>
      <c r="I60" s="117" t="s">
        <v>546</v>
      </c>
      <c r="J60" s="117" t="str">
        <f t="shared" si="0"/>
        <v>Euxinic</v>
      </c>
      <c r="K60" s="117"/>
      <c r="L60" s="117"/>
      <c r="M60" s="117"/>
      <c r="N60" s="83">
        <v>19.314222450274602</v>
      </c>
      <c r="O60" s="117">
        <v>7.8436828369665346</v>
      </c>
      <c r="P60" s="117">
        <v>6.7721897335932422</v>
      </c>
      <c r="Q60" s="83">
        <v>53.11890838206628</v>
      </c>
      <c r="R60" s="117">
        <v>13.846978557504874</v>
      </c>
    </row>
    <row r="61" spans="1:18" s="119" customFormat="1" x14ac:dyDescent="0.25">
      <c r="A61" s="84">
        <v>54.03</v>
      </c>
      <c r="B61" s="118">
        <v>0.52001948056080616</v>
      </c>
      <c r="C61" s="118"/>
      <c r="D61" s="83">
        <v>182.87979381443299</v>
      </c>
      <c r="E61" s="117"/>
      <c r="F61" s="117"/>
      <c r="G61" s="117"/>
      <c r="H61" s="117" t="s">
        <v>551</v>
      </c>
      <c r="I61" s="117" t="s">
        <v>546</v>
      </c>
      <c r="J61" s="117" t="str">
        <f t="shared" si="0"/>
        <v>Euxinic</v>
      </c>
      <c r="K61" s="117"/>
      <c r="L61" s="117"/>
      <c r="M61" s="117"/>
      <c r="N61" s="83">
        <v>54.464955583550612</v>
      </c>
      <c r="O61" s="117">
        <v>9.6704732514709875</v>
      </c>
      <c r="P61" s="117">
        <v>15.990859106529207</v>
      </c>
      <c r="Q61" s="83">
        <v>154.63917525773195</v>
      </c>
      <c r="R61" s="118">
        <v>7.6991752577319597</v>
      </c>
    </row>
    <row r="62" spans="1:18" s="119" customFormat="1" x14ac:dyDescent="0.25">
      <c r="A62" s="84">
        <v>54.09</v>
      </c>
      <c r="B62" s="118">
        <v>0.36118914344739661</v>
      </c>
      <c r="C62" s="118"/>
      <c r="D62" s="83">
        <v>322.29277566539929</v>
      </c>
      <c r="E62" s="117"/>
      <c r="F62" s="117"/>
      <c r="G62" s="117"/>
      <c r="H62" s="117" t="s">
        <v>551</v>
      </c>
      <c r="I62" s="117" t="s">
        <v>546</v>
      </c>
      <c r="J62" s="117" t="str">
        <f t="shared" si="0"/>
        <v>Euxinic</v>
      </c>
      <c r="K62" s="117"/>
      <c r="L62" s="117"/>
      <c r="M62" s="117"/>
      <c r="N62" s="83">
        <v>102.32228898351445</v>
      </c>
      <c r="O62" s="117">
        <v>7.414395527603074</v>
      </c>
      <c r="P62" s="117">
        <v>27.20532319391635</v>
      </c>
      <c r="Q62" s="83">
        <v>201.71102661596956</v>
      </c>
      <c r="R62" s="117">
        <v>9.2431558935361231</v>
      </c>
    </row>
    <row r="63" spans="1:18" s="119" customFormat="1" x14ac:dyDescent="0.25">
      <c r="A63" s="84">
        <v>54.11</v>
      </c>
      <c r="B63" s="118">
        <v>0.37054474627657563</v>
      </c>
      <c r="C63" s="118"/>
      <c r="D63" s="83">
        <v>348.43543307086617</v>
      </c>
      <c r="E63" s="117"/>
      <c r="F63" s="117"/>
      <c r="G63" s="117"/>
      <c r="H63" s="117" t="s">
        <v>551</v>
      </c>
      <c r="I63" s="117" t="s">
        <v>546</v>
      </c>
      <c r="J63" s="117" t="str">
        <f t="shared" si="0"/>
        <v>Euxinic</v>
      </c>
      <c r="K63" s="117"/>
      <c r="L63" s="117"/>
      <c r="M63" s="117"/>
      <c r="N63" s="83">
        <v>99.095269908975752</v>
      </c>
      <c r="O63" s="117">
        <v>5.8691425889924247</v>
      </c>
      <c r="P63" s="117">
        <v>29.364173228346463</v>
      </c>
      <c r="Q63" s="83">
        <v>172.34251968503941</v>
      </c>
      <c r="R63" s="117">
        <v>7.2259842519685034</v>
      </c>
    </row>
    <row r="64" spans="1:18" s="119" customFormat="1" x14ac:dyDescent="0.25">
      <c r="A64" s="84">
        <v>54.21</v>
      </c>
      <c r="B64" s="118">
        <v>0.36179954314393858</v>
      </c>
      <c r="C64" s="118"/>
      <c r="D64" s="83">
        <v>319.08690330477356</v>
      </c>
      <c r="E64" s="117"/>
      <c r="F64" s="117"/>
      <c r="G64" s="117"/>
      <c r="H64" s="117" t="s">
        <v>551</v>
      </c>
      <c r="I64" s="117" t="s">
        <v>546</v>
      </c>
      <c r="J64" s="117" t="str">
        <f t="shared" si="0"/>
        <v>Euxinic</v>
      </c>
      <c r="K64" s="117"/>
      <c r="L64" s="117"/>
      <c r="M64" s="117"/>
      <c r="N64" s="83">
        <v>64.836957033921195</v>
      </c>
      <c r="O64" s="117">
        <v>8.8053061740599805</v>
      </c>
      <c r="P64" s="117">
        <v>17.746430028559772</v>
      </c>
      <c r="Q64" s="83">
        <v>156.26274989800081</v>
      </c>
      <c r="R64" s="118">
        <v>6.8082415340677267</v>
      </c>
    </row>
    <row r="65" spans="1:21" s="119" customFormat="1" x14ac:dyDescent="0.25">
      <c r="A65" s="84">
        <v>54.27</v>
      </c>
      <c r="B65" s="118">
        <v>0.40690754284812225</v>
      </c>
      <c r="C65" s="118"/>
      <c r="D65" s="83">
        <v>432.46712871287127</v>
      </c>
      <c r="E65" s="117"/>
      <c r="F65" s="117"/>
      <c r="G65" s="117"/>
      <c r="H65" s="117" t="s">
        <v>551</v>
      </c>
      <c r="I65" s="117" t="s">
        <v>546</v>
      </c>
      <c r="J65" s="117" t="str">
        <f t="shared" si="0"/>
        <v>Euxinic</v>
      </c>
      <c r="K65" s="117"/>
      <c r="L65" s="117"/>
      <c r="M65" s="117"/>
      <c r="N65" s="83">
        <v>119.75842649803626</v>
      </c>
      <c r="O65" s="117">
        <v>6.2018321165542547</v>
      </c>
      <c r="P65" s="117">
        <v>30.875577557755769</v>
      </c>
      <c r="Q65" s="83">
        <v>191.48514851485152</v>
      </c>
      <c r="R65" s="117">
        <v>7.3873267326732668</v>
      </c>
    </row>
    <row r="66" spans="1:21" s="119" customFormat="1" x14ac:dyDescent="0.25">
      <c r="A66" s="84">
        <v>54.35</v>
      </c>
      <c r="B66" s="118">
        <v>0.52864857675343158</v>
      </c>
      <c r="C66" s="118"/>
      <c r="D66" s="83">
        <v>312.93830000000003</v>
      </c>
      <c r="E66" s="117"/>
      <c r="F66" s="117"/>
      <c r="G66" s="117"/>
      <c r="H66" s="117" t="s">
        <v>551</v>
      </c>
      <c r="I66" s="117" t="s">
        <v>546</v>
      </c>
      <c r="J66" s="117" t="str">
        <f t="shared" si="0"/>
        <v>Euxinic</v>
      </c>
      <c r="K66" s="117"/>
      <c r="L66" s="117"/>
      <c r="M66" s="117"/>
      <c r="N66" s="83">
        <v>69.706123709331493</v>
      </c>
      <c r="O66" s="117">
        <v>7.4851768718976013</v>
      </c>
      <c r="P66" s="117">
        <v>20.7165</v>
      </c>
      <c r="Q66" s="83">
        <v>155.06666666666666</v>
      </c>
      <c r="R66" s="118">
        <v>7.278142857142857</v>
      </c>
    </row>
    <row r="67" spans="1:21" x14ac:dyDescent="0.25">
      <c r="A67" s="82" t="s">
        <v>561</v>
      </c>
      <c r="B67" s="81"/>
      <c r="C67" s="80"/>
      <c r="D67" s="79"/>
      <c r="E67" s="81"/>
      <c r="F67" s="81"/>
      <c r="G67" s="81"/>
      <c r="H67" s="81"/>
      <c r="I67" s="81"/>
      <c r="J67" s="81"/>
      <c r="K67" s="78"/>
      <c r="L67" s="81"/>
      <c r="M67" s="81"/>
      <c r="N67" s="79"/>
      <c r="O67" s="81"/>
      <c r="P67" s="81"/>
      <c r="Q67" s="78"/>
      <c r="R67" s="81"/>
      <c r="S67" s="77"/>
    </row>
    <row r="68" spans="1:21" x14ac:dyDescent="0.25">
      <c r="B68" s="76">
        <v>-0.3983602829495862</v>
      </c>
      <c r="C68" s="106">
        <v>4.8204213129765264E-2</v>
      </c>
      <c r="D68" s="75">
        <v>310.26798504790031</v>
      </c>
      <c r="E68" s="104" t="str">
        <f t="shared" ref="E68:E77" si="1">IF(K68&gt;0.38,"Anoxic","Oxic")</f>
        <v>Anoxic</v>
      </c>
      <c r="F68" s="104" t="str">
        <f>IF(L68&gt;0.7,"Euxinic","Non-euxinic")</f>
        <v>Non-euxinic</v>
      </c>
      <c r="G68" s="104"/>
      <c r="H68" s="104"/>
      <c r="I68" s="104" t="str">
        <f>IF(O68&lt;4,"Euxinic","Non-euxinic")</f>
        <v>Euxinic</v>
      </c>
      <c r="J68" s="87" t="str">
        <f t="shared" si="0"/>
        <v>Non-euxinic</v>
      </c>
      <c r="K68" s="76">
        <v>0.49169039554640859</v>
      </c>
      <c r="L68" s="76">
        <v>3.9610744071718842E-2</v>
      </c>
      <c r="M68" s="107"/>
      <c r="N68" s="75"/>
      <c r="O68" s="104">
        <f t="shared" ref="O68:O94" si="2">Q68/P68</f>
        <v>1.3566842735416098</v>
      </c>
      <c r="P68" s="104">
        <v>3.771342211289066</v>
      </c>
      <c r="Q68" s="104">
        <v>5.1165206681995148</v>
      </c>
      <c r="R68" s="104">
        <v>6.3760479746125327</v>
      </c>
      <c r="S68" s="104">
        <v>4.1582641940739649</v>
      </c>
      <c r="U68" s="74"/>
    </row>
    <row r="69" spans="1:21" s="125" customFormat="1" x14ac:dyDescent="0.25">
      <c r="B69" s="112">
        <v>-0.60652839022886529</v>
      </c>
      <c r="C69" s="112">
        <v>4.471310780865579E-2</v>
      </c>
      <c r="D69" s="111">
        <v>172.53147677752378</v>
      </c>
      <c r="E69" s="110" t="str">
        <f t="shared" si="1"/>
        <v>Anoxic</v>
      </c>
      <c r="F69" s="110" t="str">
        <f t="shared" ref="F69:F130" si="3">IF(L69&gt;0.7,"Euxinic","Non-euxinic")</f>
        <v>Non-euxinic</v>
      </c>
      <c r="G69" s="110"/>
      <c r="H69" s="110" t="str">
        <f t="shared" ref="H69:H132" si="4">IF(N69&gt;1,"Anoxic","Non-anoxic")</f>
        <v>Non-anoxic</v>
      </c>
      <c r="I69" s="110" t="str">
        <f t="shared" ref="I69:I132" si="5">IF(O69&lt;4,"Euxinic","Non-euxinic")</f>
        <v>Euxinic</v>
      </c>
      <c r="J69" s="117" t="str">
        <f t="shared" si="0"/>
        <v>Non-euxinic</v>
      </c>
      <c r="K69" s="112">
        <v>0.55230393040251424</v>
      </c>
      <c r="L69" s="112">
        <v>0.1516833778249182</v>
      </c>
      <c r="M69" s="113"/>
      <c r="N69" s="112">
        <v>0.15</v>
      </c>
      <c r="O69" s="110">
        <f t="shared" si="2"/>
        <v>3.3863398180239126</v>
      </c>
      <c r="P69" s="110">
        <v>1.3488048068169745</v>
      </c>
      <c r="Q69" s="110">
        <v>4.5675114240663719</v>
      </c>
      <c r="R69" s="110">
        <v>6.2050221391385367</v>
      </c>
      <c r="S69" s="110">
        <v>1.4295517209550537</v>
      </c>
      <c r="U69" s="74"/>
    </row>
    <row r="70" spans="1:21" s="125" customFormat="1" x14ac:dyDescent="0.25">
      <c r="B70" s="112">
        <v>-0.14932352334809088</v>
      </c>
      <c r="C70" s="112">
        <v>4.1572988148488629E-2</v>
      </c>
      <c r="D70" s="111">
        <v>267.96058555290017</v>
      </c>
      <c r="E70" s="110" t="str">
        <f t="shared" si="1"/>
        <v>Anoxic</v>
      </c>
      <c r="F70" s="110" t="str">
        <f t="shared" si="3"/>
        <v>Non-euxinic</v>
      </c>
      <c r="G70" s="110"/>
      <c r="H70" s="110" t="str">
        <f t="shared" si="4"/>
        <v>Non-anoxic</v>
      </c>
      <c r="I70" s="110" t="str">
        <f t="shared" si="5"/>
        <v>Euxinic</v>
      </c>
      <c r="J70" s="117" t="str">
        <f t="shared" ref="J70:J130" si="6">IF(P70&gt;5,"Euxinic","Non-euxinic")</f>
        <v>Non-euxinic</v>
      </c>
      <c r="K70" s="112">
        <v>0.46879141279638298</v>
      </c>
      <c r="L70" s="112">
        <v>5.0946723162403847E-2</v>
      </c>
      <c r="M70" s="113"/>
      <c r="N70" s="112">
        <v>0.16</v>
      </c>
      <c r="O70" s="110">
        <f t="shared" si="2"/>
        <v>1.2114042622988157</v>
      </c>
      <c r="P70" s="110">
        <v>2.511902164611401</v>
      </c>
      <c r="Q70" s="110">
        <v>3.0429289886878728</v>
      </c>
      <c r="R70" s="110">
        <v>4.6784477798563131</v>
      </c>
      <c r="S70" s="110">
        <v>4.3942205695244194</v>
      </c>
      <c r="U70" s="74"/>
    </row>
    <row r="71" spans="1:21" s="125" customFormat="1" x14ac:dyDescent="0.25">
      <c r="B71" s="112">
        <v>0.1289551591681363</v>
      </c>
      <c r="C71" s="112">
        <v>3.2451715084207126E-2</v>
      </c>
      <c r="D71" s="111">
        <v>107.34964525306395</v>
      </c>
      <c r="E71" s="110" t="str">
        <f t="shared" si="1"/>
        <v>Anoxic</v>
      </c>
      <c r="F71" s="110" t="str">
        <f t="shared" si="3"/>
        <v>Non-euxinic</v>
      </c>
      <c r="G71" s="110"/>
      <c r="H71" s="110" t="str">
        <f t="shared" si="4"/>
        <v>Non-anoxic</v>
      </c>
      <c r="I71" s="110" t="str">
        <f t="shared" si="5"/>
        <v>Euxinic</v>
      </c>
      <c r="J71" s="117" t="str">
        <f t="shared" si="6"/>
        <v>Non-euxinic</v>
      </c>
      <c r="K71" s="112">
        <v>0.52504027747617721</v>
      </c>
      <c r="L71" s="112">
        <v>8.5889881278883778E-2</v>
      </c>
      <c r="M71" s="113"/>
      <c r="N71" s="112">
        <v>0.15</v>
      </c>
      <c r="O71" s="110">
        <f t="shared" si="2"/>
        <v>2.0310988407477271</v>
      </c>
      <c r="P71" s="110">
        <v>1.0413996639242564</v>
      </c>
      <c r="Q71" s="110">
        <v>2.1151856501516297</v>
      </c>
      <c r="R71" s="110">
        <v>2.1190582497874577</v>
      </c>
      <c r="S71" s="110">
        <v>1.3389672122043095</v>
      </c>
      <c r="U71" s="74"/>
    </row>
    <row r="72" spans="1:21" x14ac:dyDescent="0.25">
      <c r="B72" s="76">
        <v>-0.14955131904037042</v>
      </c>
      <c r="C72" s="106">
        <v>3.9271582349836395E-2</v>
      </c>
      <c r="D72" s="75">
        <v>859.55390713520501</v>
      </c>
      <c r="E72" s="104" t="str">
        <f t="shared" si="1"/>
        <v>Anoxic</v>
      </c>
      <c r="F72" s="104" t="str">
        <f t="shared" si="3"/>
        <v>Non-euxinic</v>
      </c>
      <c r="G72" s="104"/>
      <c r="H72" s="104" t="str">
        <f t="shared" si="4"/>
        <v>Anoxic</v>
      </c>
      <c r="I72" s="104" t="str">
        <f t="shared" si="5"/>
        <v>Euxinic</v>
      </c>
      <c r="J72" s="87" t="str">
        <f t="shared" si="6"/>
        <v>Euxinic</v>
      </c>
      <c r="K72" s="76">
        <v>0.64210550297291802</v>
      </c>
      <c r="L72" s="76">
        <v>2.5198179749325512E-2</v>
      </c>
      <c r="M72" s="107"/>
      <c r="N72" s="104">
        <v>1.42</v>
      </c>
      <c r="O72" s="104">
        <f t="shared" si="2"/>
        <v>1.3588486426280768</v>
      </c>
      <c r="P72" s="104">
        <v>6.1883429260498248</v>
      </c>
      <c r="Q72" s="104">
        <v>8.4090213851798659</v>
      </c>
      <c r="R72" s="104">
        <v>16.612478854256221</v>
      </c>
      <c r="S72" s="104">
        <v>3.7331782568598224</v>
      </c>
      <c r="U72" s="74"/>
    </row>
    <row r="73" spans="1:21" s="125" customFormat="1" x14ac:dyDescent="0.25">
      <c r="B73" s="112">
        <v>-0.14625661934841236</v>
      </c>
      <c r="C73" s="112">
        <v>3.4260634558574775E-2</v>
      </c>
      <c r="D73" s="111">
        <v>93.408629548751151</v>
      </c>
      <c r="E73" s="110" t="str">
        <f t="shared" si="1"/>
        <v>Anoxic</v>
      </c>
      <c r="F73" s="110" t="str">
        <f t="shared" si="3"/>
        <v>Non-euxinic</v>
      </c>
      <c r="G73" s="110"/>
      <c r="H73" s="110" t="str">
        <f t="shared" si="4"/>
        <v>Non-anoxic</v>
      </c>
      <c r="I73" s="110" t="str">
        <f t="shared" si="5"/>
        <v>Euxinic</v>
      </c>
      <c r="J73" s="117" t="str">
        <f t="shared" si="6"/>
        <v>Non-euxinic</v>
      </c>
      <c r="K73" s="112">
        <v>0.42915502186250148</v>
      </c>
      <c r="L73" s="112">
        <v>7.4070899154736178E-2</v>
      </c>
      <c r="M73" s="113"/>
      <c r="N73" s="112">
        <v>0.11</v>
      </c>
      <c r="O73" s="110">
        <f t="shared" si="2"/>
        <v>1.5549815908527636</v>
      </c>
      <c r="P73" s="110">
        <v>0.84707132233124804</v>
      </c>
      <c r="Q73" s="110">
        <v>1.3171803123643981</v>
      </c>
      <c r="R73" s="110">
        <v>2.7862176803699059</v>
      </c>
      <c r="S73" s="110">
        <v>2.1033164255428582</v>
      </c>
      <c r="U73" s="74"/>
    </row>
    <row r="74" spans="1:21" s="125" customFormat="1" x14ac:dyDescent="0.25">
      <c r="B74" s="112">
        <v>2.7683270896003594E-2</v>
      </c>
      <c r="C74" s="112">
        <v>3.2963337274530977E-2</v>
      </c>
      <c r="D74" s="111">
        <v>887.70157688656218</v>
      </c>
      <c r="E74" s="110" t="str">
        <f t="shared" si="1"/>
        <v>Anoxic</v>
      </c>
      <c r="F74" s="110" t="str">
        <f t="shared" si="3"/>
        <v>Non-euxinic</v>
      </c>
      <c r="G74" s="110"/>
      <c r="H74" s="110" t="str">
        <f t="shared" si="4"/>
        <v>Non-anoxic</v>
      </c>
      <c r="I74" s="110" t="str">
        <f t="shared" si="5"/>
        <v>Euxinic</v>
      </c>
      <c r="J74" s="117" t="str">
        <f t="shared" si="6"/>
        <v>Euxinic</v>
      </c>
      <c r="K74" s="112">
        <v>0.54806963690463462</v>
      </c>
      <c r="L74" s="112">
        <v>6.5662516051514297E-2</v>
      </c>
      <c r="M74" s="113"/>
      <c r="N74" s="112">
        <v>0.79</v>
      </c>
      <c r="O74" s="112">
        <f t="shared" si="2"/>
        <v>0.59354141420638085</v>
      </c>
      <c r="P74" s="110">
        <v>7.8873721116454716</v>
      </c>
      <c r="Q74" s="110">
        <v>4.6814819975180217</v>
      </c>
      <c r="R74" s="110">
        <v>12.441771333545393</v>
      </c>
      <c r="S74" s="110">
        <v>6.4310432951071652</v>
      </c>
      <c r="U74" s="74"/>
    </row>
    <row r="75" spans="1:21" s="125" customFormat="1" x14ac:dyDescent="0.25">
      <c r="B75" s="112">
        <v>6.6174937679291196E-2</v>
      </c>
      <c r="C75" s="112">
        <v>3.4682058811130186E-2</v>
      </c>
      <c r="D75" s="111">
        <v>97.174449952072862</v>
      </c>
      <c r="E75" s="110" t="str">
        <f t="shared" si="1"/>
        <v>Anoxic</v>
      </c>
      <c r="F75" s="110" t="str">
        <f t="shared" si="3"/>
        <v>Non-euxinic</v>
      </c>
      <c r="G75" s="110"/>
      <c r="H75" s="110" t="str">
        <f t="shared" si="4"/>
        <v>Non-anoxic</v>
      </c>
      <c r="I75" s="110" t="str">
        <f t="shared" si="5"/>
        <v>Euxinic</v>
      </c>
      <c r="J75" s="117" t="str">
        <f t="shared" si="6"/>
        <v>Non-euxinic</v>
      </c>
      <c r="K75" s="112">
        <v>0.62249808887215863</v>
      </c>
      <c r="L75" s="112">
        <v>0.21105926472732045</v>
      </c>
      <c r="M75" s="113"/>
      <c r="N75" s="112">
        <v>0.32</v>
      </c>
      <c r="O75" s="110">
        <f t="shared" si="2"/>
        <v>2.2880057921212473</v>
      </c>
      <c r="P75" s="110">
        <v>1.1799587660614448</v>
      </c>
      <c r="Q75" s="110">
        <v>2.6997524912128257</v>
      </c>
      <c r="R75" s="110">
        <v>3.7208682570577367</v>
      </c>
      <c r="S75" s="110">
        <v>1.2161202528534147</v>
      </c>
      <c r="U75" s="74"/>
    </row>
    <row r="76" spans="1:21" s="125" customFormat="1" x14ac:dyDescent="0.25">
      <c r="B76" s="112">
        <v>0.45702646487850829</v>
      </c>
      <c r="C76" s="112">
        <v>3.564216857036457E-2</v>
      </c>
      <c r="D76" s="111">
        <v>110.11065300873975</v>
      </c>
      <c r="E76" s="110" t="str">
        <f t="shared" si="1"/>
        <v>Anoxic</v>
      </c>
      <c r="F76" s="110" t="str">
        <f t="shared" si="3"/>
        <v>Non-euxinic</v>
      </c>
      <c r="G76" s="110"/>
      <c r="H76" s="110" t="str">
        <f t="shared" si="4"/>
        <v>Non-anoxic</v>
      </c>
      <c r="I76" s="110" t="str">
        <f t="shared" si="5"/>
        <v>Euxinic</v>
      </c>
      <c r="J76" s="117" t="str">
        <f t="shared" si="6"/>
        <v>Non-euxinic</v>
      </c>
      <c r="K76" s="112">
        <v>0.52084318553432951</v>
      </c>
      <c r="L76" s="112">
        <v>0.12519936232139187</v>
      </c>
      <c r="M76" s="113"/>
      <c r="N76" s="112">
        <v>0.1</v>
      </c>
      <c r="O76" s="112">
        <f t="shared" si="2"/>
        <v>0.86972832535558964</v>
      </c>
      <c r="P76" s="110">
        <v>2.9752710830550466</v>
      </c>
      <c r="Q76" s="110">
        <v>2.5876775365443772</v>
      </c>
      <c r="R76" s="110">
        <v>4.9025307879494555</v>
      </c>
      <c r="S76" s="110">
        <v>4.761868590160236</v>
      </c>
      <c r="U76" s="74"/>
    </row>
    <row r="77" spans="1:21" x14ac:dyDescent="0.25">
      <c r="B77" s="76">
        <v>0.2155067667715275</v>
      </c>
      <c r="C77" s="106">
        <v>2.7064649953929647E-2</v>
      </c>
      <c r="D77" s="75">
        <v>341.2764022301518</v>
      </c>
      <c r="E77" s="104" t="str">
        <f t="shared" si="1"/>
        <v>Anoxic</v>
      </c>
      <c r="F77" s="104" t="str">
        <f t="shared" si="3"/>
        <v>Non-euxinic</v>
      </c>
      <c r="G77" s="104"/>
      <c r="H77" s="104" t="str">
        <f t="shared" si="4"/>
        <v>Anoxic</v>
      </c>
      <c r="I77" s="104" t="str">
        <f t="shared" si="5"/>
        <v>Euxinic</v>
      </c>
      <c r="J77" s="87" t="str">
        <f t="shared" si="6"/>
        <v>Euxinic</v>
      </c>
      <c r="K77" s="76">
        <v>0.541394161252998</v>
      </c>
      <c r="L77" s="76">
        <v>2.6474315176071239E-2</v>
      </c>
      <c r="M77" s="107"/>
      <c r="N77" s="104">
        <v>2.08</v>
      </c>
      <c r="O77" s="104">
        <f t="shared" si="2"/>
        <v>1.3640796466280825</v>
      </c>
      <c r="P77" s="104">
        <v>6.5139279135397965</v>
      </c>
      <c r="Q77" s="104">
        <v>8.8855164864621674</v>
      </c>
      <c r="R77" s="104">
        <v>9.8538993962894761</v>
      </c>
      <c r="S77" s="104">
        <v>6.1090806851938124</v>
      </c>
      <c r="U77" s="74"/>
    </row>
    <row r="78" spans="1:21" s="125" customFormat="1" x14ac:dyDescent="0.25">
      <c r="B78" s="112">
        <v>0.18974972006345645</v>
      </c>
      <c r="C78" s="112">
        <v>3.5699532060456451E-2</v>
      </c>
      <c r="D78" s="111">
        <v>339.83539509390624</v>
      </c>
      <c r="E78" s="110"/>
      <c r="F78" s="110" t="str">
        <f t="shared" si="3"/>
        <v>Non-euxinic</v>
      </c>
      <c r="G78" s="110"/>
      <c r="H78" s="110" t="str">
        <f t="shared" si="4"/>
        <v>Non-anoxic</v>
      </c>
      <c r="I78" s="110" t="str">
        <f t="shared" si="5"/>
        <v>Euxinic</v>
      </c>
      <c r="J78" s="117" t="str">
        <f t="shared" si="6"/>
        <v>Euxinic</v>
      </c>
      <c r="K78" s="113"/>
      <c r="L78" s="113"/>
      <c r="M78" s="113"/>
      <c r="N78" s="112">
        <v>0.52</v>
      </c>
      <c r="O78" s="112">
        <f t="shared" si="2"/>
        <v>0.3112973855990282</v>
      </c>
      <c r="P78" s="110">
        <v>9.0856510530337911</v>
      </c>
      <c r="Q78" s="110">
        <v>2.8283394192744766</v>
      </c>
      <c r="R78" s="110">
        <v>7.2422494077597168</v>
      </c>
      <c r="S78" s="110">
        <v>7.0190303789483357</v>
      </c>
      <c r="U78" s="74"/>
    </row>
    <row r="79" spans="1:21" s="125" customFormat="1" x14ac:dyDescent="0.25">
      <c r="B79" s="112">
        <v>8.2313353402575493E-2</v>
      </c>
      <c r="C79" s="112">
        <v>5.6678676323293632E-2</v>
      </c>
      <c r="D79" s="111">
        <v>522.02540613794145</v>
      </c>
      <c r="E79" s="110" t="str">
        <f t="shared" ref="E79:E94" si="7">IF(K79&gt;0.38,"Anoxic","Oxic")</f>
        <v>Anoxic</v>
      </c>
      <c r="F79" s="110" t="str">
        <f t="shared" si="3"/>
        <v>Non-euxinic</v>
      </c>
      <c r="G79" s="110"/>
      <c r="H79" s="110" t="str">
        <f t="shared" si="4"/>
        <v>Anoxic</v>
      </c>
      <c r="I79" s="110" t="str">
        <f t="shared" si="5"/>
        <v>Non-euxinic</v>
      </c>
      <c r="J79" s="117" t="str">
        <f t="shared" si="6"/>
        <v>Euxinic</v>
      </c>
      <c r="K79" s="112">
        <v>0.58846136696343121</v>
      </c>
      <c r="L79" s="112">
        <v>0.21443935483400578</v>
      </c>
      <c r="M79" s="113"/>
      <c r="N79" s="110">
        <v>6.76</v>
      </c>
      <c r="O79" s="111">
        <f t="shared" si="2"/>
        <v>22.354477297319647</v>
      </c>
      <c r="P79" s="110">
        <v>10.451804645403945</v>
      </c>
      <c r="Q79" s="111">
        <v>233.64462966170251</v>
      </c>
      <c r="R79" s="110">
        <v>4.1632870377683524</v>
      </c>
      <c r="S79" s="110">
        <v>3.9532808053343178</v>
      </c>
      <c r="U79" s="74"/>
    </row>
    <row r="80" spans="1:21" s="125" customFormat="1" x14ac:dyDescent="0.25">
      <c r="B80" s="112">
        <v>0.4508610831355464</v>
      </c>
      <c r="C80" s="112">
        <v>4.9228370162883908E-2</v>
      </c>
      <c r="D80" s="111">
        <v>267.77041677952445</v>
      </c>
      <c r="E80" s="110" t="str">
        <f t="shared" si="7"/>
        <v>Anoxic</v>
      </c>
      <c r="F80" s="110" t="str">
        <f t="shared" si="3"/>
        <v>Non-euxinic</v>
      </c>
      <c r="G80" s="110"/>
      <c r="H80" s="110" t="str">
        <f t="shared" si="4"/>
        <v>Anoxic</v>
      </c>
      <c r="I80" s="110" t="str">
        <f t="shared" si="5"/>
        <v>Non-euxinic</v>
      </c>
      <c r="J80" s="117" t="str">
        <f t="shared" si="6"/>
        <v>Euxinic</v>
      </c>
      <c r="K80" s="112">
        <v>0.76420375251634798</v>
      </c>
      <c r="L80" s="112">
        <v>0.61384328024301127</v>
      </c>
      <c r="M80" s="113"/>
      <c r="N80" s="111">
        <v>15.4</v>
      </c>
      <c r="O80" s="110">
        <f t="shared" si="2"/>
        <v>4.4898627574110312</v>
      </c>
      <c r="P80" s="110">
        <v>47.815359485771218</v>
      </c>
      <c r="Q80" s="111">
        <v>214.68440178738447</v>
      </c>
      <c r="R80" s="110">
        <v>4.5495403015916285</v>
      </c>
      <c r="S80" s="110">
        <v>2.4655750732407031</v>
      </c>
      <c r="U80" s="74"/>
    </row>
    <row r="81" spans="1:21" s="125" customFormat="1" x14ac:dyDescent="0.25">
      <c r="B81" s="112">
        <v>0.50564897627566807</v>
      </c>
      <c r="C81" s="112">
        <v>6.5120978952031949E-2</v>
      </c>
      <c r="D81" s="111">
        <v>287.66091158441355</v>
      </c>
      <c r="E81" s="110" t="str">
        <f t="shared" si="7"/>
        <v>Anoxic</v>
      </c>
      <c r="F81" s="110" t="str">
        <f t="shared" si="3"/>
        <v>Non-euxinic</v>
      </c>
      <c r="G81" s="110"/>
      <c r="H81" s="110" t="str">
        <f t="shared" si="4"/>
        <v>Anoxic</v>
      </c>
      <c r="I81" s="110" t="str">
        <f t="shared" si="5"/>
        <v>Non-euxinic</v>
      </c>
      <c r="J81" s="117" t="str">
        <f t="shared" si="6"/>
        <v>Euxinic</v>
      </c>
      <c r="K81" s="112">
        <v>0.67640196776142059</v>
      </c>
      <c r="L81" s="112">
        <v>0.58630315998111415</v>
      </c>
      <c r="M81" s="113"/>
      <c r="N81" s="111">
        <v>15.13</v>
      </c>
      <c r="O81" s="110">
        <f t="shared" si="2"/>
        <v>6.0544266123391743</v>
      </c>
      <c r="P81" s="110">
        <v>19.852468352767016</v>
      </c>
      <c r="Q81" s="111">
        <v>120.19531271561387</v>
      </c>
      <c r="R81" s="110">
        <v>7.5060416936008991</v>
      </c>
      <c r="S81" s="110">
        <v>2.1916427893953099</v>
      </c>
      <c r="U81" s="74"/>
    </row>
    <row r="82" spans="1:21" s="125" customFormat="1" x14ac:dyDescent="0.25">
      <c r="B82" s="112">
        <v>8.6809217080908704E-2</v>
      </c>
      <c r="C82" s="112">
        <v>4.1051762328576387E-2</v>
      </c>
      <c r="D82" s="111">
        <v>584.20293140596686</v>
      </c>
      <c r="E82" s="110" t="str">
        <f t="shared" si="7"/>
        <v>Anoxic</v>
      </c>
      <c r="F82" s="110" t="str">
        <f t="shared" si="3"/>
        <v>Non-euxinic</v>
      </c>
      <c r="G82" s="110"/>
      <c r="H82" s="110" t="str">
        <f t="shared" si="4"/>
        <v>Anoxic</v>
      </c>
      <c r="I82" s="110" t="str">
        <f t="shared" si="5"/>
        <v>Non-euxinic</v>
      </c>
      <c r="J82" s="117" t="str">
        <f t="shared" si="6"/>
        <v>Euxinic</v>
      </c>
      <c r="K82" s="112">
        <v>0.78951827347196624</v>
      </c>
      <c r="L82" s="112">
        <v>0.41476970410265535</v>
      </c>
      <c r="M82" s="113"/>
      <c r="N82" s="111">
        <v>10.08</v>
      </c>
      <c r="O82" s="110">
        <f t="shared" si="2"/>
        <v>4.2593719059168995</v>
      </c>
      <c r="P82" s="110">
        <v>22.834270612355336</v>
      </c>
      <c r="Q82" s="111">
        <v>97.259650738370198</v>
      </c>
      <c r="R82" s="110">
        <v>3.6454310833981154</v>
      </c>
      <c r="S82" s="110">
        <v>2.5056724059360294</v>
      </c>
      <c r="U82" s="74"/>
    </row>
    <row r="83" spans="1:21" x14ac:dyDescent="0.25">
      <c r="B83" s="76">
        <v>0.63380533421073626</v>
      </c>
      <c r="C83" s="106">
        <v>5.3455788400151888E-2</v>
      </c>
      <c r="D83" s="75">
        <v>434.33126764319985</v>
      </c>
      <c r="E83" s="104" t="str">
        <f t="shared" si="7"/>
        <v>Anoxic</v>
      </c>
      <c r="F83" s="104" t="str">
        <f t="shared" si="3"/>
        <v>Non-euxinic</v>
      </c>
      <c r="G83" s="104"/>
      <c r="H83" s="104" t="str">
        <f t="shared" si="4"/>
        <v>Anoxic</v>
      </c>
      <c r="I83" s="104" t="str">
        <f t="shared" si="5"/>
        <v>Euxinic</v>
      </c>
      <c r="J83" s="87" t="str">
        <f t="shared" si="6"/>
        <v>Euxinic</v>
      </c>
      <c r="K83" s="76">
        <v>0.70112557630981298</v>
      </c>
      <c r="L83" s="76">
        <v>0.44139732594129555</v>
      </c>
      <c r="M83" s="107"/>
      <c r="N83" s="104">
        <v>6.57</v>
      </c>
      <c r="O83" s="104">
        <f t="shared" si="2"/>
        <v>2.5454084262393502</v>
      </c>
      <c r="P83" s="104">
        <v>18.963542271521487</v>
      </c>
      <c r="Q83" s="75">
        <v>48.269960289276895</v>
      </c>
      <c r="R83" s="104">
        <v>4.4018662121812984</v>
      </c>
      <c r="S83" s="104">
        <v>1.9537598010562234</v>
      </c>
      <c r="U83" s="74"/>
    </row>
    <row r="84" spans="1:21" s="125" customFormat="1" x14ac:dyDescent="0.25">
      <c r="B84" s="112">
        <v>-8.0347001331910389E-2</v>
      </c>
      <c r="C84" s="112">
        <v>4.5596469868880753E-2</v>
      </c>
      <c r="D84" s="111">
        <v>791.69309682938069</v>
      </c>
      <c r="E84" s="110" t="str">
        <f t="shared" si="7"/>
        <v>Anoxic</v>
      </c>
      <c r="F84" s="110" t="str">
        <f t="shared" si="3"/>
        <v>Non-euxinic</v>
      </c>
      <c r="G84" s="110"/>
      <c r="H84" s="110" t="str">
        <f t="shared" si="4"/>
        <v>Anoxic</v>
      </c>
      <c r="I84" s="110" t="str">
        <f t="shared" si="5"/>
        <v>Non-euxinic</v>
      </c>
      <c r="J84" s="117" t="str">
        <f t="shared" si="6"/>
        <v>Non-euxinic</v>
      </c>
      <c r="K84" s="112">
        <v>0.49125105864483898</v>
      </c>
      <c r="L84" s="112">
        <v>0.1643017824713926</v>
      </c>
      <c r="M84" s="113"/>
      <c r="N84" s="110">
        <v>4.82</v>
      </c>
      <c r="O84" s="110">
        <f t="shared" si="2"/>
        <v>4.5215363839690195</v>
      </c>
      <c r="P84" s="110">
        <v>1.9492719357928421</v>
      </c>
      <c r="Q84" s="110">
        <v>8.813703979937058</v>
      </c>
      <c r="R84" s="110">
        <v>4.90958659008888</v>
      </c>
      <c r="S84" s="110">
        <v>2.6506463686308912</v>
      </c>
      <c r="U84" s="74"/>
    </row>
    <row r="85" spans="1:21" s="125" customFormat="1" x14ac:dyDescent="0.25">
      <c r="B85" s="112">
        <v>0.27983046549808138</v>
      </c>
      <c r="C85" s="112">
        <v>3.3831772837051161E-2</v>
      </c>
      <c r="D85" s="111">
        <v>259.31901287011834</v>
      </c>
      <c r="E85" s="110" t="str">
        <f t="shared" si="7"/>
        <v>Anoxic</v>
      </c>
      <c r="F85" s="110" t="str">
        <f t="shared" si="3"/>
        <v>Non-euxinic</v>
      </c>
      <c r="G85" s="110"/>
      <c r="H85" s="110" t="str">
        <f t="shared" si="4"/>
        <v>Non-anoxic</v>
      </c>
      <c r="I85" s="110" t="str">
        <f t="shared" si="5"/>
        <v>Euxinic</v>
      </c>
      <c r="J85" s="117" t="str">
        <f t="shared" si="6"/>
        <v>Non-euxinic</v>
      </c>
      <c r="K85" s="112">
        <v>0.45524542955338515</v>
      </c>
      <c r="L85" s="112">
        <v>0.16823813352646419</v>
      </c>
      <c r="M85" s="113"/>
      <c r="N85" s="112">
        <v>0.26</v>
      </c>
      <c r="O85" s="110">
        <f t="shared" si="2"/>
        <v>1.1422927401370879</v>
      </c>
      <c r="P85" s="110">
        <v>1.6111003390648446</v>
      </c>
      <c r="Q85" s="110">
        <v>1.8403482209461728</v>
      </c>
      <c r="R85" s="110">
        <v>3.008511260895208</v>
      </c>
      <c r="S85" s="110">
        <v>2.0617118436167869</v>
      </c>
      <c r="U85" s="74"/>
    </row>
    <row r="86" spans="1:21" x14ac:dyDescent="0.25">
      <c r="B86" s="76">
        <v>9.9976979425106693E-2</v>
      </c>
      <c r="C86" s="106">
        <v>6.2987001659696285E-2</v>
      </c>
      <c r="D86" s="75">
        <v>322.90215659805062</v>
      </c>
      <c r="E86" s="104" t="str">
        <f t="shared" si="7"/>
        <v>Anoxic</v>
      </c>
      <c r="F86" s="104" t="str">
        <f t="shared" si="3"/>
        <v>Non-euxinic</v>
      </c>
      <c r="G86" s="104"/>
      <c r="H86" s="104" t="str">
        <f t="shared" si="4"/>
        <v>Anoxic</v>
      </c>
      <c r="I86" s="104" t="str">
        <f t="shared" si="5"/>
        <v>Euxinic</v>
      </c>
      <c r="J86" s="87" t="str">
        <f t="shared" si="6"/>
        <v>Non-euxinic</v>
      </c>
      <c r="K86" s="76">
        <v>0.51674294979881574</v>
      </c>
      <c r="L86" s="76">
        <v>0.2259885099537397</v>
      </c>
      <c r="M86" s="107"/>
      <c r="N86" s="104">
        <v>2.5099999999999998</v>
      </c>
      <c r="O86" s="104">
        <f t="shared" si="2"/>
        <v>2.995930747004655</v>
      </c>
      <c r="P86" s="104">
        <v>2.0697099332991837</v>
      </c>
      <c r="Q86" s="104">
        <v>6.2007076265519778</v>
      </c>
      <c r="R86" s="104">
        <v>4.5900756966754601</v>
      </c>
      <c r="S86" s="104">
        <v>2.3137105559785365</v>
      </c>
      <c r="U86" s="74"/>
    </row>
    <row r="87" spans="1:21" s="125" customFormat="1" x14ac:dyDescent="0.25">
      <c r="B87" s="112">
        <v>3.184283334341434E-2</v>
      </c>
      <c r="C87" s="112">
        <v>3.7322274099626983E-2</v>
      </c>
      <c r="D87" s="111">
        <v>291.59907960904133</v>
      </c>
      <c r="E87" s="110" t="str">
        <f t="shared" si="7"/>
        <v>Anoxic</v>
      </c>
      <c r="F87" s="110" t="str">
        <f t="shared" si="3"/>
        <v>Non-euxinic</v>
      </c>
      <c r="G87" s="110"/>
      <c r="H87" s="110" t="str">
        <f t="shared" si="4"/>
        <v>Non-anoxic</v>
      </c>
      <c r="I87" s="110" t="str">
        <f t="shared" si="5"/>
        <v>Euxinic</v>
      </c>
      <c r="J87" s="117" t="str">
        <f t="shared" si="6"/>
        <v>Euxinic</v>
      </c>
      <c r="K87" s="112">
        <v>0.48330988182947399</v>
      </c>
      <c r="L87" s="112">
        <v>0.10382259231802599</v>
      </c>
      <c r="M87" s="113"/>
      <c r="N87" s="112">
        <v>0.17</v>
      </c>
      <c r="O87" s="112">
        <f t="shared" si="2"/>
        <v>0.240667725517765</v>
      </c>
      <c r="P87" s="110">
        <v>10.391394429247862</v>
      </c>
      <c r="Q87" s="110">
        <v>2.5008732622450567</v>
      </c>
      <c r="R87" s="110">
        <v>3.4499727680577599</v>
      </c>
      <c r="S87" s="110">
        <v>2.0700620868896467</v>
      </c>
      <c r="U87" s="74"/>
    </row>
    <row r="88" spans="1:21" x14ac:dyDescent="0.25">
      <c r="B88" s="76">
        <v>0.11189499474398584</v>
      </c>
      <c r="C88" s="106">
        <v>4.8360222427476438E-2</v>
      </c>
      <c r="D88" s="75">
        <v>586.14649533480178</v>
      </c>
      <c r="E88" s="104" t="str">
        <f t="shared" si="7"/>
        <v>Anoxic</v>
      </c>
      <c r="F88" s="104" t="str">
        <f t="shared" si="3"/>
        <v>Non-euxinic</v>
      </c>
      <c r="G88" s="104"/>
      <c r="H88" s="104" t="str">
        <f t="shared" si="4"/>
        <v>Anoxic</v>
      </c>
      <c r="I88" s="104" t="str">
        <f t="shared" si="5"/>
        <v>Euxinic</v>
      </c>
      <c r="J88" s="87" t="str">
        <f t="shared" si="6"/>
        <v>Euxinic</v>
      </c>
      <c r="K88" s="76">
        <v>0.50484756441511236</v>
      </c>
      <c r="L88" s="76">
        <v>0.20440348345236428</v>
      </c>
      <c r="M88" s="107"/>
      <c r="N88" s="104">
        <v>5.03</v>
      </c>
      <c r="O88" s="104">
        <f t="shared" si="2"/>
        <v>0.74481909255932521</v>
      </c>
      <c r="P88" s="104">
        <v>20.952629809474676</v>
      </c>
      <c r="Q88" s="75">
        <v>15.605918721424395</v>
      </c>
      <c r="R88" s="104">
        <v>6.7633267459008106</v>
      </c>
      <c r="S88" s="104">
        <v>1.2168016605232592</v>
      </c>
      <c r="U88" s="74"/>
    </row>
    <row r="89" spans="1:21" s="125" customFormat="1" x14ac:dyDescent="0.25">
      <c r="B89" s="112">
        <v>-0.32826129969089696</v>
      </c>
      <c r="C89" s="112">
        <v>3.5062911502784185E-2</v>
      </c>
      <c r="D89" s="111">
        <v>328.34079723175347</v>
      </c>
      <c r="E89" s="110" t="str">
        <f t="shared" si="7"/>
        <v>Anoxic</v>
      </c>
      <c r="F89" s="110" t="str">
        <f t="shared" si="3"/>
        <v>Non-euxinic</v>
      </c>
      <c r="G89" s="110"/>
      <c r="H89" s="110" t="str">
        <f t="shared" si="4"/>
        <v>Non-anoxic</v>
      </c>
      <c r="I89" s="110" t="str">
        <f t="shared" si="5"/>
        <v>Euxinic</v>
      </c>
      <c r="J89" s="117" t="str">
        <f t="shared" si="6"/>
        <v>Euxinic</v>
      </c>
      <c r="K89" s="112">
        <v>0.85051052950584449</v>
      </c>
      <c r="L89" s="112">
        <v>9.2680343087950201E-2</v>
      </c>
      <c r="M89" s="113"/>
      <c r="N89" s="112">
        <v>0.78</v>
      </c>
      <c r="O89" s="112">
        <f t="shared" si="2"/>
        <v>0.16587058478985153</v>
      </c>
      <c r="P89" s="110">
        <v>11.978644087362971</v>
      </c>
      <c r="Q89" s="110">
        <v>1.9869046997603934</v>
      </c>
      <c r="R89" s="110">
        <v>3.3229873544088782</v>
      </c>
      <c r="S89" s="110">
        <v>0.76282235050935721</v>
      </c>
      <c r="U89" s="74"/>
    </row>
    <row r="90" spans="1:21" x14ac:dyDescent="0.25">
      <c r="B90" s="76">
        <v>6.278320661099937E-2</v>
      </c>
      <c r="C90" s="106">
        <v>4.4725900129557954E-2</v>
      </c>
      <c r="D90" s="75">
        <v>610.36611220869202</v>
      </c>
      <c r="E90" s="104" t="str">
        <f t="shared" si="7"/>
        <v>Anoxic</v>
      </c>
      <c r="F90" s="104" t="str">
        <f t="shared" si="3"/>
        <v>Non-euxinic</v>
      </c>
      <c r="G90" s="104"/>
      <c r="H90" s="104" t="str">
        <f t="shared" si="4"/>
        <v>Anoxic</v>
      </c>
      <c r="I90" s="104" t="str">
        <f t="shared" si="5"/>
        <v>Euxinic</v>
      </c>
      <c r="J90" s="87" t="str">
        <f t="shared" si="6"/>
        <v>Euxinic</v>
      </c>
      <c r="K90" s="76">
        <v>0.98765029485526823</v>
      </c>
      <c r="L90" s="76">
        <v>0.19611500686648983</v>
      </c>
      <c r="M90" s="107"/>
      <c r="N90" s="75">
        <v>20.43</v>
      </c>
      <c r="O90" s="104">
        <f t="shared" si="2"/>
        <v>2.2581437969005904</v>
      </c>
      <c r="P90" s="104">
        <v>34.885176264223304</v>
      </c>
      <c r="Q90" s="75">
        <v>78.77574438483957</v>
      </c>
      <c r="R90" s="104">
        <v>13.106888473836092</v>
      </c>
      <c r="S90" s="104">
        <v>1.4235150297798391</v>
      </c>
      <c r="U90" s="74"/>
    </row>
    <row r="91" spans="1:21" x14ac:dyDescent="0.25">
      <c r="B91" s="76">
        <v>7.0703234630798958E-2</v>
      </c>
      <c r="C91" s="106">
        <v>4.0136535632130522E-2</v>
      </c>
      <c r="D91" s="75">
        <v>535.9100299762913</v>
      </c>
      <c r="E91" s="104" t="str">
        <f t="shared" si="7"/>
        <v>Anoxic</v>
      </c>
      <c r="F91" s="104" t="str">
        <f t="shared" si="3"/>
        <v>Non-euxinic</v>
      </c>
      <c r="G91" s="104"/>
      <c r="H91" s="104" t="str">
        <f t="shared" si="4"/>
        <v>Anoxic</v>
      </c>
      <c r="I91" s="104" t="str">
        <f t="shared" si="5"/>
        <v>Euxinic</v>
      </c>
      <c r="J91" s="87" t="str">
        <f t="shared" si="6"/>
        <v>Euxinic</v>
      </c>
      <c r="K91" s="76">
        <v>0.83791287456176589</v>
      </c>
      <c r="L91" s="76">
        <v>0.21284843825874206</v>
      </c>
      <c r="M91" s="107"/>
      <c r="N91" s="75">
        <v>17.93</v>
      </c>
      <c r="O91" s="104">
        <f t="shared" si="2"/>
        <v>2.5076354402839094</v>
      </c>
      <c r="P91" s="104">
        <v>40.354604255385937</v>
      </c>
      <c r="Q91" s="75">
        <v>101.19463580943763</v>
      </c>
      <c r="R91" s="104">
        <v>5.7874395111330665</v>
      </c>
      <c r="S91" s="104">
        <v>1.7410799579711058</v>
      </c>
      <c r="U91" s="74"/>
    </row>
    <row r="92" spans="1:21" x14ac:dyDescent="0.25">
      <c r="B92" s="76">
        <v>-0.62488332242502853</v>
      </c>
      <c r="C92" s="106">
        <v>4.3565826531919399E-2</v>
      </c>
      <c r="D92" s="75">
        <v>779.72983974182046</v>
      </c>
      <c r="E92" s="104" t="str">
        <f t="shared" si="7"/>
        <v>Anoxic</v>
      </c>
      <c r="F92" s="104" t="str">
        <f t="shared" si="3"/>
        <v>Non-euxinic</v>
      </c>
      <c r="G92" s="104"/>
      <c r="H92" s="104" t="str">
        <f t="shared" si="4"/>
        <v>Anoxic</v>
      </c>
      <c r="I92" s="104" t="str">
        <f t="shared" si="5"/>
        <v>Euxinic</v>
      </c>
      <c r="J92" s="87" t="str">
        <f t="shared" si="6"/>
        <v>Non-euxinic</v>
      </c>
      <c r="K92" s="76">
        <v>0.78134686602736936</v>
      </c>
      <c r="L92" s="76">
        <v>7.318910309561906E-2</v>
      </c>
      <c r="M92" s="107"/>
      <c r="N92" s="104">
        <v>5.47</v>
      </c>
      <c r="O92" s="104">
        <f t="shared" si="2"/>
        <v>3.0093274999453872</v>
      </c>
      <c r="P92" s="104">
        <v>2.423002788450332</v>
      </c>
      <c r="Q92" s="104">
        <v>7.2916089237279396</v>
      </c>
      <c r="R92" s="104">
        <v>4.5987196671128485</v>
      </c>
      <c r="S92" s="104">
        <v>1.6894603759575191</v>
      </c>
      <c r="U92" s="74"/>
    </row>
    <row r="93" spans="1:21" s="125" customFormat="1" x14ac:dyDescent="0.25">
      <c r="B93" s="112">
        <v>-0.53027340171488591</v>
      </c>
      <c r="C93" s="112">
        <v>4.0644118796330599E-2</v>
      </c>
      <c r="D93" s="111">
        <v>63.716616463114079</v>
      </c>
      <c r="E93" s="110" t="str">
        <f t="shared" si="7"/>
        <v>Anoxic</v>
      </c>
      <c r="F93" s="110" t="str">
        <f t="shared" si="3"/>
        <v>Non-euxinic</v>
      </c>
      <c r="G93" s="110"/>
      <c r="H93" s="110" t="str">
        <f t="shared" si="4"/>
        <v>Non-anoxic</v>
      </c>
      <c r="I93" s="110" t="str">
        <f t="shared" si="5"/>
        <v>Euxinic</v>
      </c>
      <c r="J93" s="117" t="str">
        <f t="shared" si="6"/>
        <v>Euxinic</v>
      </c>
      <c r="K93" s="112">
        <v>0.67015218003978561</v>
      </c>
      <c r="L93" s="112">
        <v>3.7665623435218225E-2</v>
      </c>
      <c r="M93" s="113"/>
      <c r="N93" s="112">
        <v>0.13</v>
      </c>
      <c r="O93" s="112">
        <f t="shared" si="2"/>
        <v>0.30577528188088426</v>
      </c>
      <c r="P93" s="110">
        <v>5.8866224823651008</v>
      </c>
      <c r="Q93" s="110">
        <v>1.7999836488715393</v>
      </c>
      <c r="R93" s="110">
        <v>1.6130063402229329</v>
      </c>
      <c r="S93" s="110">
        <v>1.6378407939439326</v>
      </c>
      <c r="U93" s="74"/>
    </row>
    <row r="94" spans="1:21" s="125" customFormat="1" x14ac:dyDescent="0.25">
      <c r="B94" s="112">
        <v>-0.10267935589371521</v>
      </c>
      <c r="C94" s="112">
        <v>5.302467540540097E-2</v>
      </c>
      <c r="D94" s="111">
        <v>21.26026001566477</v>
      </c>
      <c r="E94" s="110" t="str">
        <f t="shared" si="7"/>
        <v>Oxic</v>
      </c>
      <c r="F94" s="110" t="str">
        <f t="shared" si="3"/>
        <v>Non-euxinic</v>
      </c>
      <c r="G94" s="110"/>
      <c r="H94" s="110" t="str">
        <f t="shared" si="4"/>
        <v>Non-anoxic</v>
      </c>
      <c r="I94" s="110" t="str">
        <f t="shared" si="5"/>
        <v>Non-euxinic</v>
      </c>
      <c r="J94" s="117" t="str">
        <f t="shared" si="6"/>
        <v>Non-euxinic</v>
      </c>
      <c r="K94" s="112">
        <v>0.35378883976019715</v>
      </c>
      <c r="L94" s="112">
        <v>8.6144842641270897E-2</v>
      </c>
      <c r="M94" s="113"/>
      <c r="N94" s="112">
        <v>7.0000000000000007E-2</v>
      </c>
      <c r="O94" s="111">
        <f t="shared" si="2"/>
        <v>19.060884477557703</v>
      </c>
      <c r="P94" s="110">
        <v>0.13020450838618922</v>
      </c>
      <c r="Q94" s="110">
        <v>2.481813092806346</v>
      </c>
      <c r="R94" s="110">
        <v>0.9160918280975916</v>
      </c>
      <c r="S94" s="110">
        <v>1.4697121526819974</v>
      </c>
      <c r="U94" s="74"/>
    </row>
    <row r="95" spans="1:21" x14ac:dyDescent="0.25">
      <c r="A95" s="73" t="s">
        <v>560</v>
      </c>
      <c r="B95" s="81"/>
      <c r="C95" s="81"/>
      <c r="D95" s="79"/>
      <c r="E95" s="81"/>
      <c r="F95" s="81"/>
      <c r="G95" s="81"/>
      <c r="H95" s="81"/>
      <c r="I95" s="81"/>
      <c r="J95" s="81"/>
      <c r="K95" s="77"/>
      <c r="L95" s="81"/>
      <c r="M95" s="81"/>
      <c r="N95" s="79"/>
      <c r="O95" s="79"/>
      <c r="P95" s="81"/>
      <c r="Q95" s="77"/>
      <c r="R95" s="79"/>
      <c r="S95" s="77"/>
    </row>
    <row r="96" spans="1:21" s="125" customFormat="1" x14ac:dyDescent="0.25">
      <c r="A96" s="112">
        <v>0.4375</v>
      </c>
      <c r="B96" s="112">
        <v>-0.14790032558334629</v>
      </c>
      <c r="C96" s="72">
        <v>6.6225716485224975E-2</v>
      </c>
      <c r="D96" s="111">
        <v>188.8194132968969</v>
      </c>
      <c r="E96" s="110" t="str">
        <f t="shared" ref="E96:E115" si="8">IF(K96&gt;0.38,"Anoxic","Oxic")</f>
        <v>Anoxic</v>
      </c>
      <c r="F96" s="110" t="str">
        <f t="shared" si="3"/>
        <v>Non-euxinic</v>
      </c>
      <c r="G96" s="110"/>
      <c r="H96" s="110" t="str">
        <f t="shared" si="4"/>
        <v>Anoxic</v>
      </c>
      <c r="I96" s="110" t="str">
        <f t="shared" si="5"/>
        <v>Non-euxinic</v>
      </c>
      <c r="J96" s="117" t="str">
        <f t="shared" si="6"/>
        <v>Euxinic</v>
      </c>
      <c r="K96" s="112">
        <v>0.96173212397363139</v>
      </c>
      <c r="L96" s="112">
        <v>0.51953783988743174</v>
      </c>
      <c r="M96" s="113"/>
      <c r="N96" s="110">
        <v>3.11</v>
      </c>
      <c r="O96" s="111">
        <f t="shared" ref="O96:O115" si="9">Q96/P96</f>
        <v>17.704634805753322</v>
      </c>
      <c r="P96" s="110">
        <v>7.9504348456574707</v>
      </c>
      <c r="Q96" s="111">
        <v>140.7595454893013</v>
      </c>
      <c r="R96" s="110">
        <v>4.8417327099884755</v>
      </c>
      <c r="S96" s="110">
        <v>1.0976176385104308</v>
      </c>
    </row>
    <row r="97" spans="1:19" s="125" customFormat="1" x14ac:dyDescent="0.25">
      <c r="A97" s="112">
        <v>0.47749999999999998</v>
      </c>
      <c r="B97" s="112">
        <v>-0.13300219314635134</v>
      </c>
      <c r="C97" s="72">
        <v>2.9672526079952855E-2</v>
      </c>
      <c r="D97" s="111">
        <v>268.07006086307399</v>
      </c>
      <c r="E97" s="110" t="str">
        <f t="shared" si="8"/>
        <v>Anoxic</v>
      </c>
      <c r="F97" s="110" t="str">
        <f t="shared" si="3"/>
        <v>Non-euxinic</v>
      </c>
      <c r="G97" s="110"/>
      <c r="H97" s="110" t="str">
        <f t="shared" si="4"/>
        <v>Anoxic</v>
      </c>
      <c r="I97" s="110" t="str">
        <f t="shared" si="5"/>
        <v>Non-euxinic</v>
      </c>
      <c r="J97" s="117" t="str">
        <f t="shared" si="6"/>
        <v>Euxinic</v>
      </c>
      <c r="K97" s="112">
        <v>0.83786228682392094</v>
      </c>
      <c r="L97" s="112">
        <v>0.44535855512737549</v>
      </c>
      <c r="M97" s="113"/>
      <c r="N97" s="110">
        <v>2.27</v>
      </c>
      <c r="O97" s="111">
        <f t="shared" si="9"/>
        <v>13.934603414480238</v>
      </c>
      <c r="P97" s="110">
        <v>7.4695991600566432</v>
      </c>
      <c r="Q97" s="111">
        <v>104.08590196052401</v>
      </c>
      <c r="R97" s="110">
        <v>5.7153334937419826</v>
      </c>
      <c r="S97" s="110">
        <v>1.4105194530293752</v>
      </c>
    </row>
    <row r="98" spans="1:19" s="125" customFormat="1" x14ac:dyDescent="0.25">
      <c r="A98" s="112">
        <v>0.59750000000000003</v>
      </c>
      <c r="B98" s="112">
        <v>2.6514550234750061E-2</v>
      </c>
      <c r="C98" s="72">
        <v>5.187234203494466E-2</v>
      </c>
      <c r="D98" s="111">
        <v>579.99775220940819</v>
      </c>
      <c r="E98" s="110" t="str">
        <f t="shared" si="8"/>
        <v>Anoxic</v>
      </c>
      <c r="F98" s="110" t="str">
        <f t="shared" si="3"/>
        <v>Non-euxinic</v>
      </c>
      <c r="G98" s="110"/>
      <c r="H98" s="110" t="str">
        <f t="shared" si="4"/>
        <v>Anoxic</v>
      </c>
      <c r="I98" s="110" t="str">
        <f t="shared" si="5"/>
        <v>Non-euxinic</v>
      </c>
      <c r="J98" s="117" t="str">
        <f t="shared" si="6"/>
        <v>Euxinic</v>
      </c>
      <c r="K98" s="112">
        <v>0.92992560076284725</v>
      </c>
      <c r="L98" s="112">
        <v>0.31918653589800627</v>
      </c>
      <c r="M98" s="113"/>
      <c r="N98" s="110">
        <v>8.25</v>
      </c>
      <c r="O98" s="111">
        <f t="shared" si="9"/>
        <v>23.352724200304802</v>
      </c>
      <c r="P98" s="110">
        <v>16.123680194722873</v>
      </c>
      <c r="Q98" s="111">
        <v>376.53185668128009</v>
      </c>
      <c r="R98" s="110">
        <v>9.6089702371899932</v>
      </c>
      <c r="S98" s="110">
        <v>1.5792609874846135</v>
      </c>
    </row>
    <row r="99" spans="1:19" s="125" customFormat="1" x14ac:dyDescent="0.25">
      <c r="A99" s="112">
        <v>0.6825</v>
      </c>
      <c r="B99" s="112">
        <v>-0.36510209204155081</v>
      </c>
      <c r="C99" s="72">
        <v>4.4113495577035686E-2</v>
      </c>
      <c r="D99" s="111">
        <v>588.04942208517457</v>
      </c>
      <c r="E99" s="110" t="str">
        <f t="shared" si="8"/>
        <v>Anoxic</v>
      </c>
      <c r="F99" s="110" t="str">
        <f t="shared" si="3"/>
        <v>Non-euxinic</v>
      </c>
      <c r="G99" s="110"/>
      <c r="H99" s="110" t="str">
        <f t="shared" si="4"/>
        <v>Anoxic</v>
      </c>
      <c r="I99" s="110" t="str">
        <f t="shared" si="5"/>
        <v>Non-euxinic</v>
      </c>
      <c r="J99" s="117" t="str">
        <f t="shared" si="6"/>
        <v>Euxinic</v>
      </c>
      <c r="K99" s="112">
        <v>0.75162379936334955</v>
      </c>
      <c r="L99" s="112">
        <v>0.3381803204343074</v>
      </c>
      <c r="M99" s="113"/>
      <c r="N99" s="110">
        <v>5.93</v>
      </c>
      <c r="O99" s="111">
        <f t="shared" si="9"/>
        <v>20.134186851828208</v>
      </c>
      <c r="P99" s="110">
        <v>7.148203863114313</v>
      </c>
      <c r="Q99" s="111">
        <v>143.92327223490381</v>
      </c>
      <c r="R99" s="110">
        <v>5.8720667629395358</v>
      </c>
      <c r="S99" s="110">
        <v>2.801192184901212</v>
      </c>
    </row>
    <row r="100" spans="1:19" s="125" customFormat="1" x14ac:dyDescent="0.25">
      <c r="A100" s="112">
        <v>0.7</v>
      </c>
      <c r="B100" s="112">
        <v>0.5466784448187193</v>
      </c>
      <c r="C100" s="72">
        <v>4.7118369215605645E-2</v>
      </c>
      <c r="D100" s="111">
        <v>183.34264801088887</v>
      </c>
      <c r="E100" s="110" t="str">
        <f t="shared" si="8"/>
        <v>Anoxic</v>
      </c>
      <c r="F100" s="110" t="str">
        <f t="shared" si="3"/>
        <v>Non-euxinic</v>
      </c>
      <c r="G100" s="110"/>
      <c r="H100" s="110" t="str">
        <f t="shared" si="4"/>
        <v>Anoxic</v>
      </c>
      <c r="I100" s="110" t="str">
        <f t="shared" si="5"/>
        <v>Non-euxinic</v>
      </c>
      <c r="J100" s="117" t="str">
        <f t="shared" si="6"/>
        <v>Euxinic</v>
      </c>
      <c r="K100" s="112">
        <v>0.84902289403674569</v>
      </c>
      <c r="L100" s="112">
        <v>0.38948655069500149</v>
      </c>
      <c r="M100" s="113"/>
      <c r="N100" s="111">
        <v>10.95</v>
      </c>
      <c r="O100" s="111">
        <f t="shared" si="9"/>
        <v>22.695844683292876</v>
      </c>
      <c r="P100" s="110">
        <v>15.785856991888826</v>
      </c>
      <c r="Q100" s="111">
        <v>358.27335848058169</v>
      </c>
      <c r="R100" s="110">
        <v>3.534209151216579</v>
      </c>
      <c r="S100" s="110">
        <v>1.3996961041190126</v>
      </c>
    </row>
    <row r="101" spans="1:19" s="125" customFormat="1" x14ac:dyDescent="0.25">
      <c r="A101" s="112">
        <v>0.81</v>
      </c>
      <c r="B101" s="112">
        <v>-9.1002477589544981E-2</v>
      </c>
      <c r="C101" s="72">
        <v>7.8662725991507476E-2</v>
      </c>
      <c r="D101" s="111">
        <v>334.60483109788072</v>
      </c>
      <c r="E101" s="110" t="str">
        <f t="shared" si="8"/>
        <v>Anoxic</v>
      </c>
      <c r="F101" s="110" t="str">
        <f t="shared" si="3"/>
        <v>Non-euxinic</v>
      </c>
      <c r="G101" s="110"/>
      <c r="H101" s="110" t="str">
        <f t="shared" si="4"/>
        <v>Anoxic</v>
      </c>
      <c r="I101" s="110" t="str">
        <f t="shared" si="5"/>
        <v>Non-euxinic</v>
      </c>
      <c r="J101" s="117" t="str">
        <f t="shared" si="6"/>
        <v>Euxinic</v>
      </c>
      <c r="K101" s="112">
        <v>0.57452940598952229</v>
      </c>
      <c r="L101" s="112">
        <v>0.32555286024008545</v>
      </c>
      <c r="M101" s="113"/>
      <c r="N101" s="110">
        <v>7.32</v>
      </c>
      <c r="O101" s="111">
        <f t="shared" si="9"/>
        <v>33.581848247822656</v>
      </c>
      <c r="P101" s="110">
        <v>7.2429569158861362</v>
      </c>
      <c r="Q101" s="111">
        <v>243.23188001480582</v>
      </c>
      <c r="R101" s="110">
        <v>6.3041353763447168</v>
      </c>
      <c r="S101" s="110">
        <v>4.4676638001665223</v>
      </c>
    </row>
    <row r="102" spans="1:19" s="125" customFormat="1" x14ac:dyDescent="0.25">
      <c r="A102" s="112">
        <v>0.89</v>
      </c>
      <c r="B102" s="112">
        <v>0.26160277200970583</v>
      </c>
      <c r="C102" s="72">
        <v>5.3668726772005404E-2</v>
      </c>
      <c r="D102" s="111">
        <v>769.95157493619377</v>
      </c>
      <c r="E102" s="110" t="str">
        <f t="shared" si="8"/>
        <v>Anoxic</v>
      </c>
      <c r="F102" s="110" t="str">
        <f t="shared" si="3"/>
        <v>Non-euxinic</v>
      </c>
      <c r="G102" s="110"/>
      <c r="H102" s="110" t="str">
        <f t="shared" si="4"/>
        <v>Anoxic</v>
      </c>
      <c r="I102" s="110" t="str">
        <f t="shared" si="5"/>
        <v>Non-euxinic</v>
      </c>
      <c r="J102" s="117" t="str">
        <f t="shared" si="6"/>
        <v>Euxinic</v>
      </c>
      <c r="K102" s="112">
        <v>0.82058997318804272</v>
      </c>
      <c r="L102" s="112">
        <v>0.17649572851763293</v>
      </c>
      <c r="M102" s="113"/>
      <c r="N102" s="111">
        <v>12.55</v>
      </c>
      <c r="O102" s="111">
        <f t="shared" si="9"/>
        <v>12.478379738843039</v>
      </c>
      <c r="P102" s="110">
        <v>26.177024026733076</v>
      </c>
      <c r="Q102" s="111">
        <v>326.64684623839344</v>
      </c>
      <c r="R102" s="110">
        <v>6.7193319043149495</v>
      </c>
      <c r="S102" s="110">
        <v>3.251220109432734</v>
      </c>
    </row>
    <row r="103" spans="1:19" s="125" customFormat="1" x14ac:dyDescent="0.25">
      <c r="A103" s="112">
        <v>0.94</v>
      </c>
      <c r="B103" s="112">
        <v>-0.38901497040738264</v>
      </c>
      <c r="C103" s="72">
        <v>5.6133707743726828E-2</v>
      </c>
      <c r="D103" s="111">
        <v>376.13633960468377</v>
      </c>
      <c r="E103" s="110" t="str">
        <f t="shared" si="8"/>
        <v>Anoxic</v>
      </c>
      <c r="F103" s="110" t="str">
        <f t="shared" si="3"/>
        <v>Non-euxinic</v>
      </c>
      <c r="G103" s="110"/>
      <c r="H103" s="110" t="str">
        <f t="shared" si="4"/>
        <v>Anoxic</v>
      </c>
      <c r="I103" s="110" t="str">
        <f t="shared" si="5"/>
        <v>Non-euxinic</v>
      </c>
      <c r="J103" s="117" t="str">
        <f t="shared" si="6"/>
        <v>Euxinic</v>
      </c>
      <c r="K103" s="112">
        <v>0.83457319344805037</v>
      </c>
      <c r="L103" s="112">
        <v>0.10280848499057829</v>
      </c>
      <c r="M103" s="113"/>
      <c r="N103" s="110">
        <v>7.22</v>
      </c>
      <c r="O103" s="110">
        <f t="shared" si="9"/>
        <v>9.3110983185448557</v>
      </c>
      <c r="P103" s="110">
        <v>11.362931948832655</v>
      </c>
      <c r="Q103" s="111">
        <v>105.80137656251536</v>
      </c>
      <c r="R103" s="110">
        <v>6.1631648082646047</v>
      </c>
      <c r="S103" s="110">
        <v>3.6109765219369701</v>
      </c>
    </row>
    <row r="104" spans="1:19" s="125" customFormat="1" x14ac:dyDescent="0.25">
      <c r="A104" s="112">
        <v>0.97</v>
      </c>
      <c r="B104" s="112">
        <v>0.21434090407223363</v>
      </c>
      <c r="C104" s="72">
        <v>6.745755762424048E-2</v>
      </c>
      <c r="D104" s="111">
        <v>118.82389870102369</v>
      </c>
      <c r="E104" s="110" t="str">
        <f t="shared" si="8"/>
        <v>Anoxic</v>
      </c>
      <c r="F104" s="110" t="str">
        <f t="shared" si="3"/>
        <v>Non-euxinic</v>
      </c>
      <c r="G104" s="110"/>
      <c r="H104" s="110" t="str">
        <f t="shared" si="4"/>
        <v>Anoxic</v>
      </c>
      <c r="I104" s="110" t="str">
        <f t="shared" si="5"/>
        <v>Non-euxinic</v>
      </c>
      <c r="J104" s="117" t="str">
        <f t="shared" si="6"/>
        <v>Euxinic</v>
      </c>
      <c r="K104" s="112">
        <v>0.77140623665963182</v>
      </c>
      <c r="L104" s="112">
        <v>0.15810144598651327</v>
      </c>
      <c r="M104" s="113"/>
      <c r="N104" s="110">
        <v>9.4700000000000006</v>
      </c>
      <c r="O104" s="110">
        <f t="shared" si="9"/>
        <v>9.6947271814002729</v>
      </c>
      <c r="P104" s="110">
        <v>7.0597921088684208</v>
      </c>
      <c r="Q104" s="111">
        <v>68.442758452881833</v>
      </c>
      <c r="R104" s="110">
        <v>3.6301358368961436</v>
      </c>
      <c r="S104" s="110">
        <v>1.1845893244352894</v>
      </c>
    </row>
    <row r="105" spans="1:19" s="125" customFormat="1" x14ac:dyDescent="0.25">
      <c r="A105" s="112">
        <v>1.0149999999999999</v>
      </c>
      <c r="B105" s="112">
        <v>-0.50111367751163671</v>
      </c>
      <c r="C105" s="72">
        <v>8.1278212877481257E-2</v>
      </c>
      <c r="D105" s="111">
        <v>410.79845268628321</v>
      </c>
      <c r="E105" s="110" t="str">
        <f t="shared" si="8"/>
        <v>Anoxic</v>
      </c>
      <c r="F105" s="110" t="str">
        <f t="shared" si="3"/>
        <v>Non-euxinic</v>
      </c>
      <c r="G105" s="110"/>
      <c r="H105" s="110" t="str">
        <f t="shared" si="4"/>
        <v>Anoxic</v>
      </c>
      <c r="I105" s="110" t="str">
        <f t="shared" si="5"/>
        <v>Non-euxinic</v>
      </c>
      <c r="J105" s="117" t="str">
        <f t="shared" si="6"/>
        <v>Euxinic</v>
      </c>
      <c r="K105" s="112">
        <v>0.86862677957694101</v>
      </c>
      <c r="L105" s="112">
        <v>0.18063007978482962</v>
      </c>
      <c r="M105" s="113"/>
      <c r="N105" s="110">
        <v>6.15</v>
      </c>
      <c r="O105" s="110">
        <f t="shared" si="9"/>
        <v>5.0166878359328635</v>
      </c>
      <c r="P105" s="110">
        <v>13.898433611494472</v>
      </c>
      <c r="Q105" s="111">
        <v>69.72410283730477</v>
      </c>
      <c r="R105" s="110">
        <v>3.6475651279922863</v>
      </c>
      <c r="S105" s="110">
        <v>1.9527485394578874</v>
      </c>
    </row>
    <row r="106" spans="1:19" s="125" customFormat="1" x14ac:dyDescent="0.25">
      <c r="A106" s="112">
        <v>1.0549999999999999</v>
      </c>
      <c r="B106" s="112">
        <v>-0.21348747024707201</v>
      </c>
      <c r="C106" s="72">
        <v>4.3754037839238237E-2</v>
      </c>
      <c r="D106" s="111">
        <v>421.95023526153517</v>
      </c>
      <c r="E106" s="110" t="str">
        <f t="shared" si="8"/>
        <v>Anoxic</v>
      </c>
      <c r="F106" s="110" t="str">
        <f t="shared" si="3"/>
        <v>Non-euxinic</v>
      </c>
      <c r="G106" s="110"/>
      <c r="H106" s="110" t="str">
        <f t="shared" si="4"/>
        <v>Anoxic</v>
      </c>
      <c r="I106" s="110" t="str">
        <f t="shared" si="5"/>
        <v>Non-euxinic</v>
      </c>
      <c r="J106" s="117" t="str">
        <f t="shared" si="6"/>
        <v>Euxinic</v>
      </c>
      <c r="K106" s="112">
        <v>0.80492864035446576</v>
      </c>
      <c r="L106" s="112">
        <v>0.15633861982036887</v>
      </c>
      <c r="M106" s="113"/>
      <c r="N106" s="110">
        <v>6.85</v>
      </c>
      <c r="O106" s="110">
        <f t="shared" si="9"/>
        <v>5.5399395030991405</v>
      </c>
      <c r="P106" s="110">
        <v>12.236837033951231</v>
      </c>
      <c r="Q106" s="111">
        <v>67.791336877372942</v>
      </c>
      <c r="R106" s="110">
        <v>3.3546038889799745</v>
      </c>
      <c r="S106" s="110">
        <v>1.7092015140628827</v>
      </c>
    </row>
    <row r="107" spans="1:19" s="125" customFormat="1" x14ac:dyDescent="0.25">
      <c r="A107" s="112">
        <v>1.1000000000000001</v>
      </c>
      <c r="B107" s="112">
        <v>-4.9593870833808396E-3</v>
      </c>
      <c r="C107" s="72">
        <v>8.0061992356651679E-2</v>
      </c>
      <c r="D107" s="111">
        <v>387.1382319251428</v>
      </c>
      <c r="E107" s="110" t="str">
        <f t="shared" si="8"/>
        <v>Anoxic</v>
      </c>
      <c r="F107" s="110" t="str">
        <f t="shared" si="3"/>
        <v>Non-euxinic</v>
      </c>
      <c r="G107" s="110"/>
      <c r="H107" s="110" t="str">
        <f t="shared" si="4"/>
        <v>Anoxic</v>
      </c>
      <c r="I107" s="110" t="str">
        <f t="shared" si="5"/>
        <v>Non-euxinic</v>
      </c>
      <c r="J107" s="117" t="str">
        <f t="shared" si="6"/>
        <v>Euxinic</v>
      </c>
      <c r="K107" s="112">
        <v>0.90441052796193866</v>
      </c>
      <c r="L107" s="112">
        <v>0.48590769044415666</v>
      </c>
      <c r="M107" s="113"/>
      <c r="N107" s="111">
        <v>9.81</v>
      </c>
      <c r="O107" s="110">
        <f t="shared" si="9"/>
        <v>5.604453233105394</v>
      </c>
      <c r="P107" s="110">
        <v>20.026575154955033</v>
      </c>
      <c r="Q107" s="111">
        <v>112.2380038752159</v>
      </c>
      <c r="R107" s="110">
        <v>4.756677777740145</v>
      </c>
      <c r="S107" s="110">
        <v>1.5493128701815582</v>
      </c>
    </row>
    <row r="108" spans="1:19" s="125" customFormat="1" x14ac:dyDescent="0.25">
      <c r="A108" s="112">
        <v>1.1475</v>
      </c>
      <c r="B108" s="112">
        <v>-0.45897164242781524</v>
      </c>
      <c r="C108" s="72">
        <v>4.7604487505436395E-2</v>
      </c>
      <c r="D108" s="111">
        <v>871.03547260042012</v>
      </c>
      <c r="E108" s="110" t="str">
        <f t="shared" si="8"/>
        <v>Anoxic</v>
      </c>
      <c r="F108" s="110" t="str">
        <f t="shared" si="3"/>
        <v>Non-euxinic</v>
      </c>
      <c r="G108" s="110"/>
      <c r="H108" s="110" t="str">
        <f t="shared" si="4"/>
        <v>Anoxic</v>
      </c>
      <c r="I108" s="110" t="str">
        <f t="shared" si="5"/>
        <v>Non-euxinic</v>
      </c>
      <c r="J108" s="117" t="str">
        <f t="shared" si="6"/>
        <v>Euxinic</v>
      </c>
      <c r="K108" s="112">
        <v>0.77208498919248669</v>
      </c>
      <c r="L108" s="112">
        <v>0.26934520342230106</v>
      </c>
      <c r="M108" s="113"/>
      <c r="N108" s="110">
        <v>7.2</v>
      </c>
      <c r="O108" s="111">
        <f t="shared" si="9"/>
        <v>10.227760675558425</v>
      </c>
      <c r="P108" s="110">
        <v>7.5025809397441607</v>
      </c>
      <c r="Q108" s="111">
        <v>76.734602300709497</v>
      </c>
      <c r="R108" s="110">
        <v>7.3135330278513262</v>
      </c>
      <c r="S108" s="110">
        <v>3.0378037436690861</v>
      </c>
    </row>
    <row r="109" spans="1:19" s="125" customFormat="1" x14ac:dyDescent="0.25">
      <c r="A109" s="112">
        <v>1.1675</v>
      </c>
      <c r="B109" s="112">
        <v>-0.40795027069063056</v>
      </c>
      <c r="C109" s="72">
        <v>4.9774709912791065E-2</v>
      </c>
      <c r="D109" s="111">
        <v>767.42056771754858</v>
      </c>
      <c r="E109" s="110" t="str">
        <f t="shared" si="8"/>
        <v>Anoxic</v>
      </c>
      <c r="F109" s="110" t="str">
        <f t="shared" si="3"/>
        <v>Non-euxinic</v>
      </c>
      <c r="G109" s="110"/>
      <c r="H109" s="110" t="str">
        <f t="shared" si="4"/>
        <v>Anoxic</v>
      </c>
      <c r="I109" s="110" t="str">
        <f t="shared" si="5"/>
        <v>Non-euxinic</v>
      </c>
      <c r="J109" s="117" t="str">
        <f t="shared" si="6"/>
        <v>Euxinic</v>
      </c>
      <c r="K109" s="112">
        <v>0.64484504287865141</v>
      </c>
      <c r="L109" s="112">
        <v>0.32819533197413886</v>
      </c>
      <c r="M109" s="113"/>
      <c r="N109" s="110">
        <v>7.29</v>
      </c>
      <c r="O109" s="110">
        <f t="shared" si="9"/>
        <v>5.4350149009317912</v>
      </c>
      <c r="P109" s="110">
        <v>11.439097832538453</v>
      </c>
      <c r="Q109" s="111">
        <v>62.171667173063049</v>
      </c>
      <c r="R109" s="110">
        <v>5.3826154491689842</v>
      </c>
      <c r="S109" s="110">
        <v>2.0153981266753416</v>
      </c>
    </row>
    <row r="110" spans="1:19" s="125" customFormat="1" x14ac:dyDescent="0.25">
      <c r="A110" s="112">
        <v>1.2050000000000001</v>
      </c>
      <c r="B110" s="112">
        <v>-0.22630953380635699</v>
      </c>
      <c r="C110" s="72">
        <v>4.3138580499170784E-2</v>
      </c>
      <c r="D110" s="111">
        <v>506.91579516894512</v>
      </c>
      <c r="E110" s="110" t="str">
        <f t="shared" si="8"/>
        <v>Anoxic</v>
      </c>
      <c r="F110" s="110" t="str">
        <f t="shared" si="3"/>
        <v>Non-euxinic</v>
      </c>
      <c r="G110" s="110"/>
      <c r="H110" s="110" t="str">
        <f t="shared" si="4"/>
        <v>Anoxic</v>
      </c>
      <c r="I110" s="110" t="str">
        <f t="shared" si="5"/>
        <v>Non-euxinic</v>
      </c>
      <c r="J110" s="117" t="str">
        <f t="shared" si="6"/>
        <v>Euxinic</v>
      </c>
      <c r="K110" s="112">
        <v>0.61845977566696675</v>
      </c>
      <c r="L110" s="112">
        <v>0.15511754242386344</v>
      </c>
      <c r="M110" s="113"/>
      <c r="N110" s="110">
        <v>5.72</v>
      </c>
      <c r="O110" s="110">
        <f t="shared" si="9"/>
        <v>9.3344478288609309</v>
      </c>
      <c r="P110" s="110">
        <v>6.523940811891463</v>
      </c>
      <c r="Q110" s="111">
        <v>60.897385147177481</v>
      </c>
      <c r="R110" s="110">
        <v>4.2888111588854585</v>
      </c>
      <c r="S110" s="110">
        <v>2.6761734208733823</v>
      </c>
    </row>
    <row r="111" spans="1:19" s="125" customFormat="1" x14ac:dyDescent="0.25">
      <c r="A111" s="112">
        <v>1.3625</v>
      </c>
      <c r="B111" s="112">
        <v>-0.23868157150554645</v>
      </c>
      <c r="C111" s="72">
        <v>4.3646250769918987E-2</v>
      </c>
      <c r="D111" s="111">
        <v>634.40041720448244</v>
      </c>
      <c r="E111" s="110" t="str">
        <f t="shared" si="8"/>
        <v>Anoxic</v>
      </c>
      <c r="F111" s="110" t="str">
        <f t="shared" si="3"/>
        <v>Non-euxinic</v>
      </c>
      <c r="G111" s="110"/>
      <c r="H111" s="110" t="str">
        <f t="shared" si="4"/>
        <v>Anoxic</v>
      </c>
      <c r="I111" s="110" t="str">
        <f t="shared" si="5"/>
        <v>Non-euxinic</v>
      </c>
      <c r="J111" s="117" t="str">
        <f t="shared" si="6"/>
        <v>Euxinic</v>
      </c>
      <c r="K111" s="112">
        <v>0.67047343769596268</v>
      </c>
      <c r="L111" s="112">
        <v>0.22221504744386086</v>
      </c>
      <c r="M111" s="113"/>
      <c r="N111" s="110">
        <v>5.27</v>
      </c>
      <c r="O111" s="110">
        <f t="shared" si="9"/>
        <v>5.1378365307920495</v>
      </c>
      <c r="P111" s="110">
        <v>11.9134312144477</v>
      </c>
      <c r="Q111" s="111">
        <v>61.209262100667679</v>
      </c>
      <c r="R111" s="110">
        <v>4.1465954405255419</v>
      </c>
      <c r="S111" s="110">
        <v>2.1765453052963504</v>
      </c>
    </row>
    <row r="112" spans="1:19" s="125" customFormat="1" x14ac:dyDescent="0.25">
      <c r="A112" s="112">
        <v>1.4</v>
      </c>
      <c r="B112" s="112">
        <v>4.7387764777232872E-3</v>
      </c>
      <c r="C112" s="72">
        <v>5.6391916521286389E-2</v>
      </c>
      <c r="D112" s="111">
        <v>715.57605515460364</v>
      </c>
      <c r="E112" s="110" t="str">
        <f t="shared" si="8"/>
        <v>Anoxic</v>
      </c>
      <c r="F112" s="110" t="str">
        <f t="shared" si="3"/>
        <v>Non-euxinic</v>
      </c>
      <c r="G112" s="110"/>
      <c r="H112" s="110" t="str">
        <f t="shared" si="4"/>
        <v>Anoxic</v>
      </c>
      <c r="I112" s="110" t="str">
        <f t="shared" si="5"/>
        <v>Non-euxinic</v>
      </c>
      <c r="J112" s="117" t="str">
        <f t="shared" si="6"/>
        <v>Euxinic</v>
      </c>
      <c r="K112" s="112">
        <v>0.67428481476512536</v>
      </c>
      <c r="L112" s="112">
        <v>0.45491866931044439</v>
      </c>
      <c r="M112" s="113"/>
      <c r="N112" s="111">
        <v>18.420000000000002</v>
      </c>
      <c r="O112" s="110">
        <f t="shared" si="9"/>
        <v>6.1939996768526511</v>
      </c>
      <c r="P112" s="110">
        <v>24.57014098684111</v>
      </c>
      <c r="Q112" s="111">
        <v>152.18744533271791</v>
      </c>
      <c r="R112" s="110">
        <v>7.3921425677106898</v>
      </c>
      <c r="S112" s="110">
        <v>1.8418315388343192</v>
      </c>
    </row>
    <row r="113" spans="1:23" s="125" customFormat="1" x14ac:dyDescent="0.25">
      <c r="A113" s="112">
        <v>1.43</v>
      </c>
      <c r="B113" s="112">
        <v>-0.54005322471941675</v>
      </c>
      <c r="C113" s="72">
        <v>2.8380831239838394E-2</v>
      </c>
      <c r="D113" s="111">
        <v>677.66107613654185</v>
      </c>
      <c r="E113" s="110" t="str">
        <f t="shared" si="8"/>
        <v>Anoxic</v>
      </c>
      <c r="F113" s="110" t="str">
        <f t="shared" si="3"/>
        <v>Non-euxinic</v>
      </c>
      <c r="G113" s="110"/>
      <c r="H113" s="110" t="str">
        <f t="shared" si="4"/>
        <v>Anoxic</v>
      </c>
      <c r="I113" s="110" t="str">
        <f t="shared" si="5"/>
        <v>Non-euxinic</v>
      </c>
      <c r="J113" s="117" t="str">
        <f t="shared" si="6"/>
        <v>Euxinic</v>
      </c>
      <c r="K113" s="112">
        <v>0.84941961265547949</v>
      </c>
      <c r="L113" s="112">
        <v>0.21342236785321811</v>
      </c>
      <c r="M113" s="113"/>
      <c r="N113" s="110">
        <v>7.89</v>
      </c>
      <c r="O113" s="110">
        <f t="shared" si="9"/>
        <v>5.2709115355503418</v>
      </c>
      <c r="P113" s="110">
        <v>14.244667836168567</v>
      </c>
      <c r="Q113" s="111">
        <v>75.08238401774382</v>
      </c>
      <c r="R113" s="110">
        <v>4.7885740813818867</v>
      </c>
      <c r="S113" s="110">
        <v>1.8840635380240738</v>
      </c>
      <c r="W113" s="101"/>
    </row>
    <row r="114" spans="1:23" s="125" customFormat="1" x14ac:dyDescent="0.25">
      <c r="A114" s="112">
        <v>1.4550000000000001</v>
      </c>
      <c r="B114" s="112">
        <v>2.8907605138735654E-2</v>
      </c>
      <c r="C114" s="72">
        <v>5.0432334617030568E-2</v>
      </c>
      <c r="D114" s="111">
        <v>405.56474388228116</v>
      </c>
      <c r="E114" s="110" t="str">
        <f t="shared" si="8"/>
        <v>Anoxic</v>
      </c>
      <c r="F114" s="110" t="str">
        <f t="shared" si="3"/>
        <v>Non-euxinic</v>
      </c>
      <c r="G114" s="110"/>
      <c r="H114" s="110" t="str">
        <f t="shared" si="4"/>
        <v>Anoxic</v>
      </c>
      <c r="I114" s="110" t="str">
        <f t="shared" si="5"/>
        <v>Non-euxinic</v>
      </c>
      <c r="J114" s="117" t="str">
        <f t="shared" si="6"/>
        <v>Euxinic</v>
      </c>
      <c r="K114" s="112">
        <v>0.77445494328712372</v>
      </c>
      <c r="L114" s="112">
        <v>0.36895641899979753</v>
      </c>
      <c r="M114" s="113"/>
      <c r="N114" s="111">
        <v>13.24</v>
      </c>
      <c r="O114" s="110">
        <f t="shared" si="9"/>
        <v>5.623699167844296</v>
      </c>
      <c r="P114" s="110">
        <v>21.894450398966544</v>
      </c>
      <c r="Q114" s="111">
        <v>123.12780248907637</v>
      </c>
      <c r="R114" s="110">
        <v>3.8883245951239611</v>
      </c>
      <c r="S114" s="110">
        <v>1.3321248349323909</v>
      </c>
    </row>
    <row r="115" spans="1:23" s="125" customFormat="1" x14ac:dyDescent="0.25">
      <c r="A115" s="112">
        <v>1.5024999999999999</v>
      </c>
      <c r="B115" s="112">
        <v>-0.40461945300834806</v>
      </c>
      <c r="C115" s="72">
        <v>4.5707706871345233E-2</v>
      </c>
      <c r="D115" s="111">
        <v>607.92258571746424</v>
      </c>
      <c r="E115" s="110" t="str">
        <f t="shared" si="8"/>
        <v>Anoxic</v>
      </c>
      <c r="F115" s="110" t="str">
        <f t="shared" si="3"/>
        <v>Non-euxinic</v>
      </c>
      <c r="G115" s="110"/>
      <c r="H115" s="110" t="str">
        <f t="shared" si="4"/>
        <v>Anoxic</v>
      </c>
      <c r="I115" s="110" t="str">
        <f t="shared" si="5"/>
        <v>Non-euxinic</v>
      </c>
      <c r="J115" s="117" t="str">
        <f t="shared" si="6"/>
        <v>Euxinic</v>
      </c>
      <c r="K115" s="112">
        <v>1.0028540156444237</v>
      </c>
      <c r="L115" s="112">
        <v>0.26867743387100912</v>
      </c>
      <c r="M115" s="113"/>
      <c r="N115" s="110">
        <v>9.14</v>
      </c>
      <c r="O115" s="110">
        <f t="shared" si="9"/>
        <v>4.4568492462511191</v>
      </c>
      <c r="P115" s="110">
        <v>14.670306064819446</v>
      </c>
      <c r="Q115" s="111">
        <v>65.383342527263764</v>
      </c>
      <c r="R115" s="110">
        <v>2.3893514966870351</v>
      </c>
      <c r="S115" s="110">
        <v>1.4245034472108464</v>
      </c>
    </row>
    <row r="116" spans="1:23" x14ac:dyDescent="0.25">
      <c r="A116" s="73" t="s">
        <v>569</v>
      </c>
      <c r="B116" s="81"/>
      <c r="C116" s="81"/>
      <c r="D116" s="79"/>
      <c r="E116" s="81"/>
      <c r="F116" s="81"/>
      <c r="G116" s="81"/>
      <c r="H116" s="81"/>
      <c r="I116" s="81"/>
      <c r="J116" s="81"/>
      <c r="K116" s="77"/>
      <c r="L116" s="81"/>
      <c r="M116" s="81"/>
      <c r="N116" s="79"/>
      <c r="O116" s="79"/>
      <c r="P116" s="81"/>
      <c r="Q116" s="77"/>
      <c r="R116" s="79"/>
      <c r="S116" s="77"/>
      <c r="W116" s="125"/>
    </row>
    <row r="117" spans="1:23" s="125" customFormat="1" x14ac:dyDescent="0.25">
      <c r="A117" s="112">
        <v>-1080.4000000000001</v>
      </c>
      <c r="B117" s="72">
        <v>-0.57262179369441291</v>
      </c>
      <c r="C117" s="112">
        <v>2.0059423837091108E-2</v>
      </c>
      <c r="D117" s="111">
        <v>1078.7456457637754</v>
      </c>
      <c r="E117" s="110" t="str">
        <f t="shared" ref="E117:E130" si="10">IF(K117&gt;0.38,"Anoxic","Oxic")</f>
        <v>Anoxic</v>
      </c>
      <c r="F117" s="110" t="str">
        <f t="shared" si="3"/>
        <v>Non-euxinic</v>
      </c>
      <c r="G117" s="110"/>
      <c r="H117" s="110" t="str">
        <f t="shared" si="4"/>
        <v>Anoxic</v>
      </c>
      <c r="I117" s="110" t="str">
        <f t="shared" si="5"/>
        <v>Non-euxinic</v>
      </c>
      <c r="J117" s="117" t="str">
        <f t="shared" si="6"/>
        <v>Euxinic</v>
      </c>
      <c r="K117" s="112">
        <v>0.55081923578144587</v>
      </c>
      <c r="L117" s="112">
        <v>0.40085046872721458</v>
      </c>
      <c r="M117" s="113"/>
      <c r="N117" s="110">
        <v>4.45</v>
      </c>
      <c r="O117" s="111">
        <f t="shared" ref="O117:O130" si="11">Q117/P117</f>
        <v>21.869690938001266</v>
      </c>
      <c r="P117" s="110">
        <v>14.225878449670018</v>
      </c>
      <c r="Q117" s="111">
        <v>311.11556501585591</v>
      </c>
      <c r="R117" s="110">
        <v>12.780793566066642</v>
      </c>
      <c r="S117" s="110">
        <v>8.3835479477115467</v>
      </c>
    </row>
    <row r="118" spans="1:23" s="125" customFormat="1" x14ac:dyDescent="0.25">
      <c r="A118" s="112">
        <v>-1081.02</v>
      </c>
      <c r="B118" s="72">
        <v>-0.15333792282861505</v>
      </c>
      <c r="C118" s="112">
        <v>1.5440124771904189E-2</v>
      </c>
      <c r="D118" s="111">
        <v>244.75340481317997</v>
      </c>
      <c r="E118" s="110" t="str">
        <f t="shared" si="10"/>
        <v>Anoxic</v>
      </c>
      <c r="F118" s="110" t="str">
        <f t="shared" si="3"/>
        <v>Non-euxinic</v>
      </c>
      <c r="G118" s="110"/>
      <c r="H118" s="110" t="str">
        <f t="shared" si="4"/>
        <v>Anoxic</v>
      </c>
      <c r="I118" s="110" t="str">
        <f t="shared" si="5"/>
        <v>Non-euxinic</v>
      </c>
      <c r="J118" s="117" t="str">
        <f t="shared" si="6"/>
        <v>Euxinic</v>
      </c>
      <c r="K118" s="112">
        <v>0.85199116225347515</v>
      </c>
      <c r="L118" s="112">
        <v>0.37637164712841348</v>
      </c>
      <c r="M118" s="113"/>
      <c r="N118" s="110">
        <v>4.37</v>
      </c>
      <c r="O118" s="110">
        <f t="shared" si="11"/>
        <v>4.5622038023358531</v>
      </c>
      <c r="P118" s="110">
        <v>20.963589531932669</v>
      </c>
      <c r="Q118" s="111">
        <v>95.640167873191317</v>
      </c>
      <c r="R118" s="110">
        <v>2.8737596094010192</v>
      </c>
      <c r="S118" s="110">
        <v>4.0941348253095304</v>
      </c>
    </row>
    <row r="119" spans="1:23" s="125" customFormat="1" x14ac:dyDescent="0.25">
      <c r="A119" s="112">
        <v>-1081.1400000000001</v>
      </c>
      <c r="B119" s="72">
        <v>-8.8056608879916176E-2</v>
      </c>
      <c r="C119" s="112">
        <v>2.0855051651627338E-2</v>
      </c>
      <c r="D119" s="111">
        <v>239.19036291553996</v>
      </c>
      <c r="E119" s="110" t="str">
        <f t="shared" si="10"/>
        <v>Anoxic</v>
      </c>
      <c r="F119" s="110" t="str">
        <f t="shared" si="3"/>
        <v>Non-euxinic</v>
      </c>
      <c r="G119" s="110"/>
      <c r="H119" s="110" t="str">
        <f t="shared" si="4"/>
        <v>Anoxic</v>
      </c>
      <c r="I119" s="110" t="str">
        <f t="shared" si="5"/>
        <v>Non-euxinic</v>
      </c>
      <c r="J119" s="117" t="str">
        <f t="shared" si="6"/>
        <v>Euxinic</v>
      </c>
      <c r="K119" s="112">
        <v>0.89115286060916077</v>
      </c>
      <c r="L119" s="112">
        <v>0.37034104644696397</v>
      </c>
      <c r="M119" s="113"/>
      <c r="N119" s="110">
        <v>5.35</v>
      </c>
      <c r="O119" s="111">
        <f t="shared" si="11"/>
        <v>10.374404084777685</v>
      </c>
      <c r="P119" s="110">
        <v>14.45640879792033</v>
      </c>
      <c r="Q119" s="111">
        <v>149.97662648436074</v>
      </c>
      <c r="R119" s="110">
        <v>3.8681945034466114</v>
      </c>
      <c r="S119" s="110">
        <v>3.8406035557167284</v>
      </c>
    </row>
    <row r="120" spans="1:23" s="125" customFormat="1" x14ac:dyDescent="0.25">
      <c r="A120" s="112">
        <v>-1081.27</v>
      </c>
      <c r="B120" s="72">
        <v>-0.47330324868376894</v>
      </c>
      <c r="C120" s="112">
        <v>2.4201647342468206E-2</v>
      </c>
      <c r="D120" s="111">
        <v>525.61543102489395</v>
      </c>
      <c r="E120" s="110" t="str">
        <f t="shared" si="10"/>
        <v>Anoxic</v>
      </c>
      <c r="F120" s="110" t="str">
        <f t="shared" si="3"/>
        <v>Non-euxinic</v>
      </c>
      <c r="G120" s="110"/>
      <c r="H120" s="110" t="str">
        <f t="shared" si="4"/>
        <v>Anoxic</v>
      </c>
      <c r="I120" s="110" t="str">
        <f t="shared" si="5"/>
        <v>Non-euxinic</v>
      </c>
      <c r="J120" s="117" t="str">
        <f t="shared" si="6"/>
        <v>Euxinic</v>
      </c>
      <c r="K120" s="112">
        <v>0.82377313037315503</v>
      </c>
      <c r="L120" s="112">
        <v>0.33910435400975253</v>
      </c>
      <c r="M120" s="113"/>
      <c r="N120" s="110">
        <v>8.01</v>
      </c>
      <c r="O120" s="110">
        <f t="shared" si="11"/>
        <v>7.7588448384212709</v>
      </c>
      <c r="P120" s="110">
        <v>22.868074592407176</v>
      </c>
      <c r="Q120" s="111">
        <v>177.42984251593103</v>
      </c>
      <c r="R120" s="110">
        <v>5.4785894980145029</v>
      </c>
      <c r="S120" s="110">
        <v>5.2341427730422163</v>
      </c>
    </row>
    <row r="121" spans="1:23" s="125" customFormat="1" x14ac:dyDescent="0.25">
      <c r="A121" s="112">
        <v>-1081.3499999999999</v>
      </c>
      <c r="B121" s="72">
        <v>4.6125039793702229E-2</v>
      </c>
      <c r="C121" s="112">
        <v>3.2964108617646821E-2</v>
      </c>
      <c r="D121" s="111">
        <v>358.11027067897476</v>
      </c>
      <c r="E121" s="110" t="str">
        <f t="shared" si="10"/>
        <v>Anoxic</v>
      </c>
      <c r="F121" s="110" t="str">
        <f t="shared" si="3"/>
        <v>Non-euxinic</v>
      </c>
      <c r="G121" s="110"/>
      <c r="H121" s="110" t="str">
        <f t="shared" si="4"/>
        <v>Anoxic</v>
      </c>
      <c r="I121" s="110" t="str">
        <f t="shared" si="5"/>
        <v>Non-euxinic</v>
      </c>
      <c r="J121" s="117" t="str">
        <f t="shared" si="6"/>
        <v>Euxinic</v>
      </c>
      <c r="K121" s="112">
        <v>0.84846015874039282</v>
      </c>
      <c r="L121" s="112">
        <v>0.33019224510792167</v>
      </c>
      <c r="M121" s="113"/>
      <c r="N121" s="110">
        <v>7.49</v>
      </c>
      <c r="O121" s="110">
        <f t="shared" si="11"/>
        <v>9.4309745726409844</v>
      </c>
      <c r="P121" s="110">
        <v>18.80164238629515</v>
      </c>
      <c r="Q121" s="111">
        <v>177.31781126903851</v>
      </c>
      <c r="R121" s="110">
        <v>4.4753630108710238</v>
      </c>
      <c r="S121" s="110">
        <v>4.6496109712270943</v>
      </c>
    </row>
    <row r="122" spans="1:23" s="125" customFormat="1" x14ac:dyDescent="0.25">
      <c r="A122" s="112">
        <v>-1081.8499999999999</v>
      </c>
      <c r="B122" s="72">
        <v>-0.75681477174824507</v>
      </c>
      <c r="C122" s="112">
        <v>3.027020513676227E-2</v>
      </c>
      <c r="D122" s="111">
        <v>430.19519823412713</v>
      </c>
      <c r="E122" s="110" t="str">
        <f t="shared" si="10"/>
        <v>Anoxic</v>
      </c>
      <c r="F122" s="110" t="str">
        <f t="shared" si="3"/>
        <v>Non-euxinic</v>
      </c>
      <c r="G122" s="110"/>
      <c r="H122" s="110" t="str">
        <f t="shared" si="4"/>
        <v>Anoxic</v>
      </c>
      <c r="I122" s="110" t="str">
        <f t="shared" si="5"/>
        <v>Non-euxinic</v>
      </c>
      <c r="J122" s="117" t="str">
        <f t="shared" si="6"/>
        <v>Euxinic</v>
      </c>
      <c r="K122" s="112">
        <v>0.73867354546150044</v>
      </c>
      <c r="L122" s="112">
        <v>0.42153831434665917</v>
      </c>
      <c r="M122" s="113"/>
      <c r="N122" s="110">
        <v>4.8499999999999996</v>
      </c>
      <c r="O122" s="110">
        <f t="shared" si="11"/>
        <v>6.8462850105964357</v>
      </c>
      <c r="P122" s="110">
        <v>7.9907222460134131</v>
      </c>
      <c r="Q122" s="111">
        <v>54.706761936721115</v>
      </c>
      <c r="R122" s="110">
        <v>4.2624244736377053</v>
      </c>
      <c r="S122" s="110">
        <v>5.3131670144760612</v>
      </c>
    </row>
    <row r="123" spans="1:23" s="125" customFormat="1" x14ac:dyDescent="0.25">
      <c r="A123" s="112">
        <v>-1082.05</v>
      </c>
      <c r="B123" s="72">
        <v>-0.57473156988789109</v>
      </c>
      <c r="C123" s="112">
        <v>1.7279556167320919E-2</v>
      </c>
      <c r="D123" s="111">
        <v>524.07144998945955</v>
      </c>
      <c r="E123" s="110" t="str">
        <f t="shared" si="10"/>
        <v>Anoxic</v>
      </c>
      <c r="F123" s="110" t="str">
        <f t="shared" si="3"/>
        <v>Non-euxinic</v>
      </c>
      <c r="G123" s="110"/>
      <c r="H123" s="110" t="str">
        <f t="shared" si="4"/>
        <v>Anoxic</v>
      </c>
      <c r="I123" s="110" t="str">
        <f t="shared" si="5"/>
        <v>Non-euxinic</v>
      </c>
      <c r="J123" s="117" t="str">
        <f t="shared" si="6"/>
        <v>Euxinic</v>
      </c>
      <c r="K123" s="112">
        <v>0.45194842854661044</v>
      </c>
      <c r="L123" s="112">
        <v>0.22686790375791863</v>
      </c>
      <c r="M123" s="113"/>
      <c r="N123" s="110">
        <v>2.84</v>
      </c>
      <c r="O123" s="110">
        <f t="shared" si="11"/>
        <v>9.3203490056626208</v>
      </c>
      <c r="P123" s="110">
        <v>16.325561726427846</v>
      </c>
      <c r="Q123" s="111">
        <v>152.15993300379552</v>
      </c>
      <c r="R123" s="110">
        <v>7.7506793392885367</v>
      </c>
      <c r="S123" s="110">
        <v>6.3017951130422167</v>
      </c>
    </row>
    <row r="124" spans="1:23" s="125" customFormat="1" x14ac:dyDescent="0.25">
      <c r="A124" s="112">
        <v>-1082.0999999999999</v>
      </c>
      <c r="B124" s="72">
        <v>-0.32216293198797552</v>
      </c>
      <c r="C124" s="112">
        <v>3.0352876615707455E-2</v>
      </c>
      <c r="D124" s="111">
        <v>174.50124509504522</v>
      </c>
      <c r="E124" s="110" t="str">
        <f t="shared" si="10"/>
        <v>Anoxic</v>
      </c>
      <c r="F124" s="110" t="str">
        <f t="shared" si="3"/>
        <v>Non-euxinic</v>
      </c>
      <c r="G124" s="110"/>
      <c r="H124" s="110" t="str">
        <f t="shared" si="4"/>
        <v>Anoxic</v>
      </c>
      <c r="I124" s="110" t="str">
        <f t="shared" si="5"/>
        <v>Non-euxinic</v>
      </c>
      <c r="J124" s="117" t="str">
        <f t="shared" si="6"/>
        <v>Euxinic</v>
      </c>
      <c r="K124" s="112">
        <v>0.70453626134646319</v>
      </c>
      <c r="L124" s="112">
        <v>0.25381793167178274</v>
      </c>
      <c r="M124" s="113"/>
      <c r="N124" s="110">
        <v>1.97</v>
      </c>
      <c r="O124" s="111">
        <f t="shared" si="11"/>
        <v>11.713990273413083</v>
      </c>
      <c r="P124" s="110">
        <v>7.1893507334404392</v>
      </c>
      <c r="Q124" s="111">
        <v>84.215984563676514</v>
      </c>
      <c r="R124" s="110">
        <v>3.2908444367129412</v>
      </c>
      <c r="S124" s="110">
        <v>5.742833262537717</v>
      </c>
    </row>
    <row r="125" spans="1:23" s="125" customFormat="1" x14ac:dyDescent="0.25">
      <c r="A125" s="112">
        <v>-1082.45</v>
      </c>
      <c r="B125" s="72">
        <v>-0.36866548192079357</v>
      </c>
      <c r="C125" s="112">
        <v>2.924538797760471E-2</v>
      </c>
      <c r="D125" s="111">
        <v>196.07004452639077</v>
      </c>
      <c r="E125" s="110" t="str">
        <f t="shared" si="10"/>
        <v>Anoxic</v>
      </c>
      <c r="F125" s="110" t="str">
        <f t="shared" si="3"/>
        <v>Non-euxinic</v>
      </c>
      <c r="G125" s="110"/>
      <c r="H125" s="110" t="str">
        <f t="shared" si="4"/>
        <v>Anoxic</v>
      </c>
      <c r="I125" s="110" t="str">
        <f t="shared" si="5"/>
        <v>Non-euxinic</v>
      </c>
      <c r="J125" s="117" t="str">
        <f t="shared" si="6"/>
        <v>Non-euxinic</v>
      </c>
      <c r="K125" s="112">
        <v>0.83431421669030825</v>
      </c>
      <c r="L125" s="112">
        <v>0.35620439145103083</v>
      </c>
      <c r="M125" s="113"/>
      <c r="N125" s="111">
        <v>10.220000000000001</v>
      </c>
      <c r="O125" s="110">
        <f t="shared" si="11"/>
        <v>5.3120322572980356</v>
      </c>
      <c r="P125" s="110">
        <v>3.8305300426242663</v>
      </c>
      <c r="Q125" s="111">
        <v>20.347899148969322</v>
      </c>
      <c r="R125" s="110">
        <v>3.0268258431178201</v>
      </c>
      <c r="S125" s="110">
        <v>1.2430098694352054</v>
      </c>
    </row>
    <row r="126" spans="1:23" s="125" customFormat="1" x14ac:dyDescent="0.25">
      <c r="A126" s="112">
        <v>-1082.5</v>
      </c>
      <c r="B126" s="72">
        <v>0.27684710890999814</v>
      </c>
      <c r="C126" s="112">
        <v>2.5115397738010029E-2</v>
      </c>
      <c r="D126" s="111">
        <v>160.09377600149921</v>
      </c>
      <c r="E126" s="110" t="str">
        <f t="shared" si="10"/>
        <v>Anoxic</v>
      </c>
      <c r="F126" s="110" t="str">
        <f t="shared" si="3"/>
        <v>Non-euxinic</v>
      </c>
      <c r="G126" s="110"/>
      <c r="H126" s="110" t="str">
        <f t="shared" si="4"/>
        <v>Anoxic</v>
      </c>
      <c r="I126" s="110" t="str">
        <f t="shared" si="5"/>
        <v>Non-euxinic</v>
      </c>
      <c r="J126" s="117" t="str">
        <f t="shared" si="6"/>
        <v>Non-euxinic</v>
      </c>
      <c r="K126" s="112">
        <v>0.72178035741638147</v>
      </c>
      <c r="L126" s="112">
        <v>0.3069121734657389</v>
      </c>
      <c r="M126" s="113"/>
      <c r="N126" s="110">
        <v>2.06</v>
      </c>
      <c r="O126" s="111">
        <f t="shared" si="11"/>
        <v>16.47338133750409</v>
      </c>
      <c r="P126" s="110">
        <v>4.7777671527663506</v>
      </c>
      <c r="Q126" s="111">
        <v>78.705980249321257</v>
      </c>
      <c r="R126" s="110">
        <v>7.3275350579047149</v>
      </c>
      <c r="S126" s="110">
        <v>5.6903484351844362</v>
      </c>
    </row>
    <row r="127" spans="1:23" s="125" customFormat="1" x14ac:dyDescent="0.25">
      <c r="A127" s="112">
        <v>-1082.56</v>
      </c>
      <c r="B127" s="72">
        <v>0.52870915244358496</v>
      </c>
      <c r="C127" s="112">
        <v>1.6541608342047449E-2</v>
      </c>
      <c r="D127" s="111">
        <v>152.49361699556195</v>
      </c>
      <c r="E127" s="110" t="str">
        <f t="shared" si="10"/>
        <v>Oxic</v>
      </c>
      <c r="F127" s="110" t="str">
        <f t="shared" si="3"/>
        <v>Non-euxinic</v>
      </c>
      <c r="G127" s="110"/>
      <c r="H127" s="110" t="str">
        <f t="shared" si="4"/>
        <v>Anoxic</v>
      </c>
      <c r="I127" s="110" t="str">
        <f t="shared" si="5"/>
        <v>Non-euxinic</v>
      </c>
      <c r="J127" s="117" t="str">
        <f t="shared" si="6"/>
        <v>Euxinic</v>
      </c>
      <c r="K127" s="112">
        <v>0.35403927014975733</v>
      </c>
      <c r="L127" s="112">
        <v>0.46825648490011923</v>
      </c>
      <c r="M127" s="113"/>
      <c r="N127" s="111">
        <v>12.7</v>
      </c>
      <c r="O127" s="111">
        <f t="shared" si="11"/>
        <v>24.111098301069401</v>
      </c>
      <c r="P127" s="110">
        <v>8.6432399204440937</v>
      </c>
      <c r="Q127" s="111">
        <v>208.39800736155482</v>
      </c>
      <c r="R127" s="110">
        <v>6.6850128765990151</v>
      </c>
      <c r="S127" s="110">
        <v>5.4737113927993972</v>
      </c>
    </row>
    <row r="128" spans="1:23" s="125" customFormat="1" x14ac:dyDescent="0.25">
      <c r="A128" s="112">
        <v>-1082.9000000000001</v>
      </c>
      <c r="B128" s="72">
        <v>0.1871111481438259</v>
      </c>
      <c r="C128" s="112">
        <v>2.1222819086885895E-2</v>
      </c>
      <c r="D128" s="111">
        <v>170.45073020162243</v>
      </c>
      <c r="E128" s="110" t="str">
        <f t="shared" si="10"/>
        <v>Anoxic</v>
      </c>
      <c r="F128" s="110" t="str">
        <f t="shared" si="3"/>
        <v>Non-euxinic</v>
      </c>
      <c r="G128" s="110"/>
      <c r="H128" s="110" t="str">
        <f t="shared" si="4"/>
        <v>Non-anoxic</v>
      </c>
      <c r="I128" s="110" t="str">
        <f t="shared" si="5"/>
        <v>Non-euxinic</v>
      </c>
      <c r="J128" s="117" t="str">
        <f t="shared" si="6"/>
        <v>Non-euxinic</v>
      </c>
      <c r="K128" s="112">
        <v>0.69410949596708538</v>
      </c>
      <c r="L128" s="112">
        <v>0.3723411274354248</v>
      </c>
      <c r="M128" s="113"/>
      <c r="N128" s="110">
        <v>0.73</v>
      </c>
      <c r="O128" s="111">
        <f t="shared" si="11"/>
        <v>16.860200520815617</v>
      </c>
      <c r="P128" s="110">
        <v>3.7314206471492377</v>
      </c>
      <c r="Q128" s="111">
        <v>62.912500338447721</v>
      </c>
      <c r="R128" s="110">
        <v>2.411294139760952</v>
      </c>
      <c r="S128" s="110">
        <v>5.134098472528926</v>
      </c>
      <c r="W128" s="101"/>
    </row>
    <row r="129" spans="1:23" s="125" customFormat="1" x14ac:dyDescent="0.25">
      <c r="A129" s="113">
        <v>-1084.03</v>
      </c>
      <c r="B129" s="72">
        <v>-0.25290381384038457</v>
      </c>
      <c r="C129" s="112">
        <v>2.2647243031924436E-2</v>
      </c>
      <c r="D129" s="111">
        <v>698.6579682463115</v>
      </c>
      <c r="E129" s="110" t="str">
        <f t="shared" si="10"/>
        <v>Oxic</v>
      </c>
      <c r="F129" s="110" t="str">
        <f t="shared" si="3"/>
        <v>Non-euxinic</v>
      </c>
      <c r="G129" s="110"/>
      <c r="H129" s="110" t="str">
        <f t="shared" si="4"/>
        <v>Anoxic</v>
      </c>
      <c r="I129" s="110" t="str">
        <f t="shared" si="5"/>
        <v>Non-euxinic</v>
      </c>
      <c r="J129" s="117" t="str">
        <f t="shared" si="6"/>
        <v>Euxinic</v>
      </c>
      <c r="K129" s="112">
        <v>0.36232593635891058</v>
      </c>
      <c r="L129" s="112">
        <v>0.25823817887583062</v>
      </c>
      <c r="M129" s="113"/>
      <c r="N129" s="110">
        <v>5.2</v>
      </c>
      <c r="O129" s="111">
        <f t="shared" si="11"/>
        <v>30.331043370530988</v>
      </c>
      <c r="P129" s="110">
        <v>13.106916204890302</v>
      </c>
      <c r="Q129" s="111">
        <v>397.54644386444318</v>
      </c>
      <c r="R129" s="110">
        <v>8.604502402013269</v>
      </c>
      <c r="S129" s="110">
        <v>4.8639521153048069</v>
      </c>
      <c r="W129" s="101"/>
    </row>
    <row r="130" spans="1:23" s="125" customFormat="1" x14ac:dyDescent="0.25">
      <c r="A130" s="113">
        <v>-1084.42</v>
      </c>
      <c r="B130" s="72">
        <v>-0.45924740260323194</v>
      </c>
      <c r="C130" s="112">
        <v>1.5827821488276834E-2</v>
      </c>
      <c r="D130" s="111">
        <v>480.0857236095876</v>
      </c>
      <c r="E130" s="110" t="str">
        <f t="shared" si="10"/>
        <v>Anoxic</v>
      </c>
      <c r="F130" s="110" t="str">
        <f t="shared" si="3"/>
        <v>Non-euxinic</v>
      </c>
      <c r="G130" s="110"/>
      <c r="H130" s="110" t="str">
        <f t="shared" si="4"/>
        <v>Anoxic</v>
      </c>
      <c r="I130" s="110" t="str">
        <f t="shared" si="5"/>
        <v>Non-euxinic</v>
      </c>
      <c r="J130" s="117" t="str">
        <f t="shared" si="6"/>
        <v>Euxinic</v>
      </c>
      <c r="K130" s="112">
        <v>0.60737910745005352</v>
      </c>
      <c r="L130" s="112">
        <v>0.42070638133377064</v>
      </c>
      <c r="M130" s="113"/>
      <c r="N130" s="110">
        <v>3.44</v>
      </c>
      <c r="O130" s="111">
        <f t="shared" si="11"/>
        <v>19.918994774242975</v>
      </c>
      <c r="P130" s="110">
        <v>16.990283779361548</v>
      </c>
      <c r="Q130" s="111">
        <v>338.42937381400787</v>
      </c>
      <c r="R130" s="110">
        <v>4.748201345908897</v>
      </c>
      <c r="S130" s="110">
        <v>6.3353769609998922</v>
      </c>
    </row>
    <row r="131" spans="1:23" x14ac:dyDescent="0.25">
      <c r="A131" s="71" t="s">
        <v>559</v>
      </c>
      <c r="B131" s="70"/>
      <c r="C131" s="81"/>
      <c r="D131" s="79"/>
      <c r="E131" s="81"/>
      <c r="F131" s="81"/>
      <c r="G131" s="81"/>
      <c r="H131" s="81"/>
      <c r="I131" s="81"/>
      <c r="J131" s="69" t="s">
        <v>579</v>
      </c>
      <c r="K131" s="81"/>
      <c r="L131" s="70"/>
      <c r="M131" s="70"/>
      <c r="N131" s="68"/>
      <c r="O131" s="81"/>
      <c r="P131" s="81"/>
      <c r="Q131" s="81"/>
      <c r="R131" s="81"/>
      <c r="S131" s="81"/>
    </row>
    <row r="132" spans="1:23" x14ac:dyDescent="0.25">
      <c r="A132" s="67">
        <v>-636.9</v>
      </c>
      <c r="B132" s="66">
        <v>1.2282844151915335</v>
      </c>
      <c r="C132" s="66">
        <v>8.1783189415819052E-2</v>
      </c>
      <c r="D132" s="75">
        <v>551.17348584294029</v>
      </c>
      <c r="E132" s="104" t="str">
        <f>IF(K132&gt;0.38,"Anoxic","Oxic")</f>
        <v>Anoxic</v>
      </c>
      <c r="F132" s="104"/>
      <c r="G132" s="104" t="str">
        <f t="shared" ref="G132" si="12">IF(M132&gt;0.7,"Euxinic","Non-euxinic")</f>
        <v>Euxinic</v>
      </c>
      <c r="H132" s="104" t="str">
        <f t="shared" si="4"/>
        <v>Anoxic</v>
      </c>
      <c r="I132" s="104" t="str">
        <f t="shared" si="5"/>
        <v>Euxinic</v>
      </c>
      <c r="J132" s="87" t="str">
        <f>IF(P132&gt;100,"Euxinic","Non-euxinic")</f>
        <v>Non-euxinic</v>
      </c>
      <c r="K132" s="67">
        <v>0.95472186202173792</v>
      </c>
      <c r="L132" s="67">
        <v>0.15878281400843558</v>
      </c>
      <c r="M132" s="65">
        <v>0.74412763827835837</v>
      </c>
      <c r="N132" s="68">
        <v>34.5</v>
      </c>
      <c r="O132" s="104">
        <f t="shared" ref="O132:O145" si="13">Q132/P132</f>
        <v>1.9932677636622771</v>
      </c>
      <c r="P132" s="104">
        <v>74.488537602325948</v>
      </c>
      <c r="Q132" s="75">
        <v>148.47560076506167</v>
      </c>
      <c r="R132" s="104">
        <v>25.60107153372407</v>
      </c>
      <c r="S132" s="64">
        <v>1.2806722081918878</v>
      </c>
      <c r="T132" s="74"/>
      <c r="W132" s="125"/>
    </row>
    <row r="133" spans="1:23" s="125" customFormat="1" x14ac:dyDescent="0.25">
      <c r="A133" s="112">
        <v>-637.9</v>
      </c>
      <c r="B133" s="112">
        <v>1.2763470621693798</v>
      </c>
      <c r="C133" s="112">
        <v>9.508437936569758E-2</v>
      </c>
      <c r="D133" s="111">
        <v>1053.0549618899042</v>
      </c>
      <c r="E133" s="110" t="str">
        <f t="shared" ref="E133:E145" si="14">IF(K133&gt;0.38,"Anoxic","Oxic")</f>
        <v>Anoxic</v>
      </c>
      <c r="F133" s="110"/>
      <c r="G133" s="110" t="str">
        <f t="shared" ref="G133:G145" si="15">IF(M133&gt;0.7,"Euxinic","Non-euxinic")</f>
        <v>Non-euxinic</v>
      </c>
      <c r="H133" s="110" t="str">
        <f t="shared" ref="H133:H145" si="16">IF(N133&gt;1,"Anoxic","Non-anoxic")</f>
        <v>Anoxic</v>
      </c>
      <c r="I133" s="110" t="str">
        <f t="shared" ref="I133:I145" si="17">IF(O133&lt;4,"Euxinic","Non-euxinic")</f>
        <v>Euxinic</v>
      </c>
      <c r="J133" s="117" t="str">
        <f t="shared" ref="J133:J145" si="18">IF(P133&gt;100,"Euxinic","Non-euxinic")</f>
        <v>Euxinic</v>
      </c>
      <c r="K133" s="112">
        <v>0.79945495820040335</v>
      </c>
      <c r="L133" s="112">
        <v>0.21819307755138651</v>
      </c>
      <c r="M133" s="72">
        <v>0.64278116246489492</v>
      </c>
      <c r="N133" s="110">
        <v>6.1</v>
      </c>
      <c r="O133" s="110">
        <f t="shared" si="13"/>
        <v>1.8453673890108977</v>
      </c>
      <c r="P133" s="110">
        <v>103.47562883641304</v>
      </c>
      <c r="Q133" s="111">
        <v>190.95055101211227</v>
      </c>
      <c r="R133" s="110">
        <v>16.302248063999592</v>
      </c>
      <c r="S133" s="110">
        <v>3.7480185060511655</v>
      </c>
      <c r="T133" s="74"/>
    </row>
    <row r="134" spans="1:23" x14ac:dyDescent="0.25">
      <c r="A134" s="76">
        <v>-639.16</v>
      </c>
      <c r="B134" s="106">
        <v>1.2351911452789419</v>
      </c>
      <c r="C134" s="106">
        <v>8.9984274845244683E-2</v>
      </c>
      <c r="D134" s="75">
        <v>783.75340870698801</v>
      </c>
      <c r="E134" s="104" t="str">
        <f t="shared" si="14"/>
        <v>Anoxic</v>
      </c>
      <c r="F134" s="104"/>
      <c r="G134" s="104" t="str">
        <f t="shared" si="15"/>
        <v>Euxinic</v>
      </c>
      <c r="H134" s="104" t="str">
        <f t="shared" si="16"/>
        <v>Anoxic</v>
      </c>
      <c r="I134" s="104" t="str">
        <f t="shared" si="17"/>
        <v>Euxinic</v>
      </c>
      <c r="J134" s="87" t="str">
        <f t="shared" si="18"/>
        <v>Non-euxinic</v>
      </c>
      <c r="K134" s="76">
        <v>0.65351173613946756</v>
      </c>
      <c r="L134" s="76">
        <v>0.1028147349223783</v>
      </c>
      <c r="M134" s="63">
        <v>0.76031077903259592</v>
      </c>
      <c r="N134" s="75">
        <v>35.9</v>
      </c>
      <c r="O134" s="104">
        <f t="shared" si="13"/>
        <v>1.4777549783521926</v>
      </c>
      <c r="P134" s="104">
        <v>80.798037960960102</v>
      </c>
      <c r="Q134" s="75">
        <v>119.39970283789823</v>
      </c>
      <c r="R134" s="104">
        <v>14.643208091429843</v>
      </c>
      <c r="S134" s="104">
        <v>2.240314741901396</v>
      </c>
      <c r="T134" s="74"/>
    </row>
    <row r="135" spans="1:23" s="125" customFormat="1" x14ac:dyDescent="0.25">
      <c r="A135" s="112">
        <v>-639.42999999999995</v>
      </c>
      <c r="B135" s="112">
        <v>1.2498705969675976</v>
      </c>
      <c r="C135" s="112">
        <v>7.474978145868838E-2</v>
      </c>
      <c r="D135" s="111">
        <v>482.67159789200957</v>
      </c>
      <c r="E135" s="110" t="str">
        <f t="shared" si="14"/>
        <v>Anoxic</v>
      </c>
      <c r="F135" s="110"/>
      <c r="G135" s="110" t="str">
        <f t="shared" si="15"/>
        <v>Non-euxinic</v>
      </c>
      <c r="H135" s="110" t="str">
        <f t="shared" si="16"/>
        <v>Anoxic</v>
      </c>
      <c r="I135" s="110" t="str">
        <f t="shared" si="17"/>
        <v>Euxinic</v>
      </c>
      <c r="J135" s="117" t="str">
        <f t="shared" si="18"/>
        <v>Non-euxinic</v>
      </c>
      <c r="K135" s="112">
        <v>0.9594520111021233</v>
      </c>
      <c r="L135" s="112">
        <v>0.16749746742557842</v>
      </c>
      <c r="M135" s="72">
        <v>0.66783427718299038</v>
      </c>
      <c r="N135" s="111">
        <v>23.5</v>
      </c>
      <c r="O135" s="110">
        <f t="shared" si="13"/>
        <v>2.5580696361538</v>
      </c>
      <c r="P135" s="110">
        <v>47.19595631391919</v>
      </c>
      <c r="Q135" s="111">
        <v>120.73054279587789</v>
      </c>
      <c r="R135" s="110">
        <v>8.5126418359178775</v>
      </c>
      <c r="S135" s="110">
        <v>2.2680470768707757</v>
      </c>
      <c r="T135" s="74"/>
    </row>
    <row r="136" spans="1:23" s="125" customFormat="1" x14ac:dyDescent="0.25">
      <c r="A136" s="112">
        <v>-639.66</v>
      </c>
      <c r="B136" s="112">
        <v>0.84821232285740633</v>
      </c>
      <c r="C136" s="112">
        <v>3.3737914479304812E-2</v>
      </c>
      <c r="D136" s="111">
        <v>483.79317246123026</v>
      </c>
      <c r="E136" s="110" t="str">
        <f t="shared" si="14"/>
        <v>Anoxic</v>
      </c>
      <c r="F136" s="110"/>
      <c r="G136" s="110" t="str">
        <f t="shared" si="15"/>
        <v>Non-euxinic</v>
      </c>
      <c r="H136" s="110" t="str">
        <f t="shared" si="16"/>
        <v>Anoxic</v>
      </c>
      <c r="I136" s="110" t="str">
        <f t="shared" si="17"/>
        <v>Euxinic</v>
      </c>
      <c r="J136" s="117" t="str">
        <f t="shared" si="18"/>
        <v>Non-euxinic</v>
      </c>
      <c r="K136" s="112">
        <v>0.93399977231998688</v>
      </c>
      <c r="L136" s="112">
        <v>0.13515339995151046</v>
      </c>
      <c r="M136" s="72">
        <v>0.61084647333847208</v>
      </c>
      <c r="N136" s="111">
        <v>27.8</v>
      </c>
      <c r="O136" s="110">
        <f t="shared" si="13"/>
        <v>1.1960226913548939</v>
      </c>
      <c r="P136" s="110">
        <v>79.27519076381995</v>
      </c>
      <c r="Q136" s="111">
        <v>94.814927015016565</v>
      </c>
      <c r="R136" s="110">
        <v>10.088886154309854</v>
      </c>
      <c r="S136" s="110">
        <v>2.3333980100378064</v>
      </c>
      <c r="T136" s="74"/>
      <c r="W136" s="101"/>
    </row>
    <row r="137" spans="1:23" x14ac:dyDescent="0.25">
      <c r="A137" s="76">
        <v>-639.97</v>
      </c>
      <c r="B137" s="106">
        <v>1.1570967484858921</v>
      </c>
      <c r="C137" s="106">
        <v>3.5932654608893493E-2</v>
      </c>
      <c r="D137" s="75">
        <v>293.38357287837414</v>
      </c>
      <c r="E137" s="104" t="str">
        <f t="shared" si="14"/>
        <v>Anoxic</v>
      </c>
      <c r="F137" s="104"/>
      <c r="G137" s="104" t="str">
        <f t="shared" si="15"/>
        <v>Euxinic</v>
      </c>
      <c r="H137" s="104"/>
      <c r="I137" s="104" t="str">
        <f t="shared" si="17"/>
        <v>Non-euxinic</v>
      </c>
      <c r="J137" s="87" t="str">
        <f t="shared" si="18"/>
        <v>Non-euxinic</v>
      </c>
      <c r="K137" s="76">
        <v>0.94496207552225098</v>
      </c>
      <c r="L137" s="76">
        <v>0.15468275992634478</v>
      </c>
      <c r="M137" s="63">
        <v>0.74625075629177196</v>
      </c>
      <c r="N137" s="75"/>
      <c r="O137" s="104">
        <f t="shared" si="13"/>
        <v>5.4944322196148851</v>
      </c>
      <c r="P137" s="104">
        <v>33.013366937928474</v>
      </c>
      <c r="Q137" s="75">
        <v>181.38970698172301</v>
      </c>
      <c r="R137" s="104">
        <v>10.194334728173798</v>
      </c>
      <c r="S137" s="104">
        <v>1.8066686585406904</v>
      </c>
      <c r="T137" s="74"/>
      <c r="W137" s="125"/>
    </row>
    <row r="138" spans="1:23" s="125" customFormat="1" x14ac:dyDescent="0.25">
      <c r="A138" s="112">
        <v>-640.26</v>
      </c>
      <c r="B138" s="112">
        <v>0.74022918773238744</v>
      </c>
      <c r="C138" s="112">
        <v>3.7543895922412134E-2</v>
      </c>
      <c r="D138" s="111">
        <v>542.92419083316543</v>
      </c>
      <c r="E138" s="110" t="str">
        <f t="shared" si="14"/>
        <v>Anoxic</v>
      </c>
      <c r="F138" s="110"/>
      <c r="G138" s="110" t="str">
        <f t="shared" si="15"/>
        <v>Non-euxinic</v>
      </c>
      <c r="H138" s="110" t="str">
        <f t="shared" si="16"/>
        <v>Anoxic</v>
      </c>
      <c r="I138" s="110" t="str">
        <f t="shared" si="17"/>
        <v>Euxinic</v>
      </c>
      <c r="J138" s="117" t="str">
        <f t="shared" si="18"/>
        <v>Non-euxinic</v>
      </c>
      <c r="K138" s="112">
        <v>0.67756838623567683</v>
      </c>
      <c r="L138" s="112">
        <v>0.26039767348011178</v>
      </c>
      <c r="M138" s="72">
        <v>0.64624965226060294</v>
      </c>
      <c r="N138" s="111">
        <v>37.5</v>
      </c>
      <c r="O138" s="110">
        <f t="shared" si="13"/>
        <v>2.6910775418214921</v>
      </c>
      <c r="P138" s="110">
        <v>66.074365148649292</v>
      </c>
      <c r="Q138" s="111">
        <v>177.8112401416428</v>
      </c>
      <c r="R138" s="110">
        <v>29.115737549871252</v>
      </c>
      <c r="S138" s="110">
        <v>2.1207924944553902</v>
      </c>
      <c r="T138" s="74"/>
    </row>
    <row r="139" spans="1:23" x14ac:dyDescent="0.25">
      <c r="A139" s="76">
        <v>-641.15</v>
      </c>
      <c r="B139" s="106">
        <v>1.2481256148849089</v>
      </c>
      <c r="C139" s="106">
        <v>3.8347228075804776E-2</v>
      </c>
      <c r="D139" s="75">
        <v>466.46029940795432</v>
      </c>
      <c r="E139" s="104" t="str">
        <f t="shared" si="14"/>
        <v>Anoxic</v>
      </c>
      <c r="F139" s="104"/>
      <c r="G139" s="104" t="str">
        <f t="shared" si="15"/>
        <v>Euxinic</v>
      </c>
      <c r="H139" s="104" t="str">
        <f t="shared" si="16"/>
        <v>Anoxic</v>
      </c>
      <c r="I139" s="104" t="str">
        <f t="shared" si="17"/>
        <v>Euxinic</v>
      </c>
      <c r="J139" s="87" t="str">
        <f t="shared" si="18"/>
        <v>Euxinic</v>
      </c>
      <c r="K139" s="76">
        <v>0.92339878227578098</v>
      </c>
      <c r="L139" s="76">
        <v>0.26832205475480098</v>
      </c>
      <c r="M139" s="63">
        <v>0.85977484070498689</v>
      </c>
      <c r="N139" s="75">
        <v>24.6</v>
      </c>
      <c r="O139" s="104">
        <f t="shared" si="13"/>
        <v>3.4041082046894178</v>
      </c>
      <c r="P139" s="104">
        <v>235.32691729904445</v>
      </c>
      <c r="Q139" s="75">
        <v>801.0782899619453</v>
      </c>
      <c r="R139" s="104">
        <v>55.277217096789599</v>
      </c>
      <c r="S139" s="104">
        <v>1.4654800159344188</v>
      </c>
      <c r="T139" s="74"/>
    </row>
    <row r="140" spans="1:23" s="125" customFormat="1" x14ac:dyDescent="0.25">
      <c r="A140" s="112">
        <v>-641.84</v>
      </c>
      <c r="B140" s="112">
        <v>0.74822322766127736</v>
      </c>
      <c r="C140" s="112">
        <v>3.4899211990504435E-2</v>
      </c>
      <c r="D140" s="111">
        <v>818.85542533720297</v>
      </c>
      <c r="E140" s="110" t="str">
        <f t="shared" si="14"/>
        <v>Anoxic</v>
      </c>
      <c r="F140" s="110"/>
      <c r="G140" s="110" t="str">
        <f t="shared" si="15"/>
        <v>Non-euxinic</v>
      </c>
      <c r="H140" s="110" t="str">
        <f t="shared" si="16"/>
        <v>Anoxic</v>
      </c>
      <c r="I140" s="110" t="str">
        <f t="shared" si="17"/>
        <v>Euxinic</v>
      </c>
      <c r="J140" s="117" t="str">
        <f t="shared" si="18"/>
        <v>Non-euxinic</v>
      </c>
      <c r="K140" s="112">
        <v>0.43933864154937202</v>
      </c>
      <c r="L140" s="112">
        <v>0.28127665372941818</v>
      </c>
      <c r="M140" s="72">
        <v>0.39588460319642516</v>
      </c>
      <c r="N140" s="111">
        <v>15.9</v>
      </c>
      <c r="O140" s="110">
        <f t="shared" si="13"/>
        <v>2.0574812909562148</v>
      </c>
      <c r="P140" s="110">
        <v>40.227686754610936</v>
      </c>
      <c r="Q140" s="111">
        <v>82.767712876059136</v>
      </c>
      <c r="R140" s="110">
        <v>5.4544953561083327</v>
      </c>
      <c r="S140" s="110">
        <v>5.2454403074265787</v>
      </c>
      <c r="T140" s="74"/>
    </row>
    <row r="141" spans="1:23" s="125" customFormat="1" x14ac:dyDescent="0.25">
      <c r="A141" s="112">
        <v>-642.25</v>
      </c>
      <c r="B141" s="112">
        <v>0.63494110845090634</v>
      </c>
      <c r="C141" s="112">
        <v>3.8073524102957106E-2</v>
      </c>
      <c r="D141" s="111">
        <v>267.67488398321677</v>
      </c>
      <c r="E141" s="110" t="str">
        <f t="shared" si="14"/>
        <v>Anoxic</v>
      </c>
      <c r="F141" s="110"/>
      <c r="G141" s="110" t="str">
        <f t="shared" si="15"/>
        <v>Non-euxinic</v>
      </c>
      <c r="H141" s="110"/>
      <c r="I141" s="110" t="str">
        <f t="shared" si="17"/>
        <v>Euxinic</v>
      </c>
      <c r="J141" s="117" t="str">
        <f t="shared" si="18"/>
        <v>Non-euxinic</v>
      </c>
      <c r="K141" s="112">
        <v>0.71114262233170966</v>
      </c>
      <c r="L141" s="112">
        <v>0.15530745095263912</v>
      </c>
      <c r="M141" s="72">
        <v>0.24696073538275204</v>
      </c>
      <c r="N141" s="111"/>
      <c r="O141" s="110">
        <f t="shared" si="13"/>
        <v>1.7870886131020474</v>
      </c>
      <c r="P141" s="110">
        <v>11.895305358032884</v>
      </c>
      <c r="Q141" s="111">
        <v>21.25796475471234</v>
      </c>
      <c r="R141" s="110">
        <v>2.5124509844520091</v>
      </c>
      <c r="S141" s="110">
        <v>3.6086528217507063</v>
      </c>
      <c r="T141" s="74"/>
    </row>
    <row r="142" spans="1:23" x14ac:dyDescent="0.25">
      <c r="A142" s="76">
        <v>-642.70000000000005</v>
      </c>
      <c r="B142" s="106">
        <v>0.24212136900648229</v>
      </c>
      <c r="C142" s="106">
        <v>3.2380130298566595E-2</v>
      </c>
      <c r="D142" s="75">
        <v>1299.8078613789201</v>
      </c>
      <c r="E142" s="104" t="str">
        <f t="shared" si="14"/>
        <v>Anoxic</v>
      </c>
      <c r="F142" s="104"/>
      <c r="G142" s="104" t="str">
        <f t="shared" si="15"/>
        <v>Euxinic</v>
      </c>
      <c r="H142" s="104" t="str">
        <f t="shared" si="16"/>
        <v>Anoxic</v>
      </c>
      <c r="I142" s="104" t="str">
        <f t="shared" si="17"/>
        <v>Euxinic</v>
      </c>
      <c r="J142" s="87" t="str">
        <f t="shared" si="18"/>
        <v>Non-euxinic</v>
      </c>
      <c r="K142" s="76">
        <v>0.41524223778787489</v>
      </c>
      <c r="L142" s="76">
        <v>0.61323374677175002</v>
      </c>
      <c r="M142" s="63">
        <v>0.82799265105302888</v>
      </c>
      <c r="N142" s="104">
        <v>5.8</v>
      </c>
      <c r="O142" s="76">
        <f t="shared" si="13"/>
        <v>0.84015490132301496</v>
      </c>
      <c r="P142" s="104">
        <v>67.548660192783359</v>
      </c>
      <c r="Q142" s="75">
        <v>56.751337938769773</v>
      </c>
      <c r="R142" s="104">
        <v>10.427629121878438</v>
      </c>
      <c r="S142" s="104">
        <v>4.941593107797031</v>
      </c>
      <c r="T142" s="74"/>
    </row>
    <row r="143" spans="1:23" s="125" customFormat="1" x14ac:dyDescent="0.25">
      <c r="A143" s="112">
        <v>-645.9</v>
      </c>
      <c r="B143" s="112">
        <v>0.45816162841353247</v>
      </c>
      <c r="C143" s="112">
        <v>3.3307303689762466E-2</v>
      </c>
      <c r="D143" s="111">
        <v>1074.9546372491525</v>
      </c>
      <c r="E143" s="110" t="str">
        <f t="shared" si="14"/>
        <v>Anoxic</v>
      </c>
      <c r="F143" s="110"/>
      <c r="G143" s="110" t="str">
        <f t="shared" si="15"/>
        <v>Non-euxinic</v>
      </c>
      <c r="H143" s="110" t="str">
        <f t="shared" si="16"/>
        <v>Anoxic</v>
      </c>
      <c r="I143" s="110" t="str">
        <f t="shared" si="17"/>
        <v>Euxinic</v>
      </c>
      <c r="J143" s="117" t="str">
        <f t="shared" si="18"/>
        <v>Non-euxinic</v>
      </c>
      <c r="K143" s="112">
        <v>0.39726666775778613</v>
      </c>
      <c r="L143" s="112">
        <v>0.32569687929102076</v>
      </c>
      <c r="M143" s="72">
        <v>0.51544044938560341</v>
      </c>
      <c r="N143" s="110">
        <v>5.7</v>
      </c>
      <c r="O143" s="110">
        <f t="shared" si="13"/>
        <v>1.2068241276431344</v>
      </c>
      <c r="P143" s="110">
        <v>49.495671199244484</v>
      </c>
      <c r="Q143" s="111">
        <v>59.732570217139639</v>
      </c>
      <c r="R143" s="110">
        <v>7.4591654498164175</v>
      </c>
      <c r="S143" s="110">
        <v>7.9968853256022676</v>
      </c>
      <c r="T143" s="74"/>
      <c r="W143" s="101"/>
    </row>
    <row r="144" spans="1:23" s="125" customFormat="1" x14ac:dyDescent="0.25">
      <c r="A144" s="112">
        <v>-647.91999999999996</v>
      </c>
      <c r="B144" s="112">
        <v>0.57091408792377463</v>
      </c>
      <c r="C144" s="112">
        <v>4.0482545494079876E-2</v>
      </c>
      <c r="D144" s="111">
        <v>2613.8801565274889</v>
      </c>
      <c r="E144" s="110" t="str">
        <f t="shared" si="14"/>
        <v>Anoxic</v>
      </c>
      <c r="F144" s="110"/>
      <c r="G144" s="110" t="str">
        <f t="shared" si="15"/>
        <v>Non-euxinic</v>
      </c>
      <c r="H144" s="110" t="str">
        <f t="shared" si="16"/>
        <v>Anoxic</v>
      </c>
      <c r="I144" s="110" t="str">
        <f t="shared" si="17"/>
        <v>Euxinic</v>
      </c>
      <c r="J144" s="117" t="str">
        <f t="shared" si="18"/>
        <v>Euxinic</v>
      </c>
      <c r="K144" s="112">
        <v>0.5284337487049019</v>
      </c>
      <c r="L144" s="112">
        <v>0.38984887801491375</v>
      </c>
      <c r="M144" s="72">
        <v>0.54530128342230078</v>
      </c>
      <c r="N144" s="111">
        <v>11</v>
      </c>
      <c r="O144" s="112">
        <f t="shared" si="13"/>
        <v>0.69672761397594674</v>
      </c>
      <c r="P144" s="110">
        <v>214.27955336220856</v>
      </c>
      <c r="Q144" s="111">
        <v>149.29448193788312</v>
      </c>
      <c r="R144" s="110">
        <v>35.407504122171765</v>
      </c>
      <c r="S144" s="110">
        <v>4.4318036457136873</v>
      </c>
      <c r="T144" s="74"/>
      <c r="W144" s="101"/>
    </row>
    <row r="145" spans="1:20" x14ac:dyDescent="0.25">
      <c r="A145" s="76">
        <v>-649.6</v>
      </c>
      <c r="B145" s="106">
        <v>0.40385799506692033</v>
      </c>
      <c r="C145" s="106">
        <v>3.5120407256324822E-2</v>
      </c>
      <c r="D145" s="75">
        <v>902.22484779019123</v>
      </c>
      <c r="E145" s="104" t="str">
        <f t="shared" si="14"/>
        <v>Anoxic</v>
      </c>
      <c r="F145" s="104"/>
      <c r="G145" s="104" t="str">
        <f t="shared" si="15"/>
        <v>Euxinic</v>
      </c>
      <c r="H145" s="104" t="str">
        <f t="shared" si="16"/>
        <v>Anoxic</v>
      </c>
      <c r="I145" s="104" t="str">
        <f t="shared" si="17"/>
        <v>Euxinic</v>
      </c>
      <c r="J145" s="87" t="str">
        <f t="shared" si="18"/>
        <v>Non-euxinic</v>
      </c>
      <c r="K145" s="76">
        <v>0.43720383122614426</v>
      </c>
      <c r="L145" s="76">
        <v>0.66123448272825935</v>
      </c>
      <c r="M145" s="63">
        <v>0.86007719673489513</v>
      </c>
      <c r="N145" s="75">
        <v>14.5</v>
      </c>
      <c r="O145" s="104">
        <f t="shared" si="13"/>
        <v>1.2866461324997254</v>
      </c>
      <c r="P145" s="104">
        <v>46.41714759446522</v>
      </c>
      <c r="Q145" s="75">
        <v>59.722443434087602</v>
      </c>
      <c r="R145" s="104">
        <v>8.1076967047127457</v>
      </c>
      <c r="S145" s="104">
        <v>7.9458625380659118</v>
      </c>
      <c r="T145" s="74"/>
    </row>
    <row r="148" spans="1:20" x14ac:dyDescent="0.25">
      <c r="A148" s="128" t="s">
        <v>578</v>
      </c>
    </row>
    <row r="149" spans="1:20" x14ac:dyDescent="0.25">
      <c r="A149" s="128" t="s">
        <v>573</v>
      </c>
    </row>
    <row r="150" spans="1:20" x14ac:dyDescent="0.25">
      <c r="A150" s="128" t="s">
        <v>580</v>
      </c>
    </row>
  </sheetData>
  <phoneticPr fontId="19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ABA91-4182-4659-AAA8-C35CC20CB1E2}">
  <sheetPr>
    <tabColor rgb="FFFFF79A"/>
  </sheetPr>
  <dimension ref="A1:O63"/>
  <sheetViews>
    <sheetView zoomScaleNormal="100" workbookViewId="0">
      <pane ySplit="1" topLeftCell="A29" activePane="bottomLeft" state="frozen"/>
      <selection sqref="A1:XFD1048576"/>
      <selection pane="bottomLeft" activeCell="Q65" sqref="Q65"/>
    </sheetView>
  </sheetViews>
  <sheetFormatPr defaultRowHeight="13.2" x14ac:dyDescent="0.25"/>
  <cols>
    <col min="1" max="1" width="18" style="128" customWidth="1"/>
    <col min="2" max="2" width="7.44140625" style="128" bestFit="1" customWidth="1"/>
    <col min="3" max="3" width="6.21875" style="128" bestFit="1" customWidth="1"/>
    <col min="4" max="4" width="9" style="128" bestFit="1" customWidth="1"/>
    <col min="5" max="5" width="6.109375" style="128" bestFit="1" customWidth="1"/>
    <col min="6" max="6" width="10.77734375" style="128" bestFit="1" customWidth="1"/>
    <col min="7" max="7" width="10.109375" style="128" bestFit="1" customWidth="1"/>
    <col min="8" max="8" width="11.5546875" style="128" bestFit="1" customWidth="1"/>
    <col min="9" max="9" width="10.5546875" style="128" bestFit="1" customWidth="1"/>
    <col min="10" max="10" width="6.5546875" style="128" bestFit="1" customWidth="1"/>
    <col min="11" max="11" width="6.109375" style="128" bestFit="1" customWidth="1"/>
    <col min="12" max="12" width="5.6640625" style="128" bestFit="1" customWidth="1"/>
    <col min="13" max="13" width="6.21875" style="128" bestFit="1" customWidth="1"/>
    <col min="14" max="14" width="7.88671875" style="128" bestFit="1" customWidth="1"/>
    <col min="15" max="15" width="5.5546875" style="128" bestFit="1" customWidth="1"/>
    <col min="16" max="16" width="28.44140625" style="128" bestFit="1" customWidth="1"/>
    <col min="17" max="17" width="29.88671875" style="128" bestFit="1" customWidth="1"/>
    <col min="18" max="18" width="10.109375" style="128" bestFit="1" customWidth="1"/>
    <col min="19" max="19" width="31.77734375" style="128" bestFit="1" customWidth="1"/>
    <col min="20" max="20" width="13.88671875" style="128" bestFit="1" customWidth="1"/>
    <col min="21" max="21" width="11.44140625" style="128" bestFit="1" customWidth="1"/>
    <col min="22" max="22" width="14.6640625" style="128" bestFit="1" customWidth="1"/>
    <col min="23" max="16384" width="8.88671875" style="128"/>
  </cols>
  <sheetData>
    <row r="1" spans="1:15" s="133" customFormat="1" ht="15.6" x14ac:dyDescent="0.25">
      <c r="A1" s="133" t="s">
        <v>120</v>
      </c>
      <c r="B1" s="133" t="s">
        <v>299</v>
      </c>
      <c r="C1" s="133" t="s">
        <v>119</v>
      </c>
      <c r="D1" s="133" t="s">
        <v>333</v>
      </c>
      <c r="E1" s="132" t="s">
        <v>160</v>
      </c>
      <c r="F1" s="133" t="s">
        <v>6</v>
      </c>
      <c r="G1" s="133" t="s">
        <v>464</v>
      </c>
      <c r="H1" s="133" t="s">
        <v>464</v>
      </c>
      <c r="I1" s="133" t="s">
        <v>464</v>
      </c>
      <c r="J1" s="133" t="s">
        <v>114</v>
      </c>
      <c r="K1" s="133" t="s">
        <v>186</v>
      </c>
      <c r="L1" s="133" t="s">
        <v>7</v>
      </c>
      <c r="M1" s="133" t="s">
        <v>111</v>
      </c>
      <c r="N1" s="133" t="s">
        <v>5</v>
      </c>
    </row>
    <row r="2" spans="1:15" s="133" customFormat="1" x14ac:dyDescent="0.25">
      <c r="B2" s="133" t="s">
        <v>332</v>
      </c>
      <c r="C2" s="133" t="s">
        <v>9</v>
      </c>
      <c r="D2" s="133" t="s">
        <v>354</v>
      </c>
      <c r="E2" s="131"/>
      <c r="F2" s="133" t="s">
        <v>11</v>
      </c>
      <c r="G2" s="133" t="s">
        <v>549</v>
      </c>
      <c r="H2" s="133" t="s">
        <v>538</v>
      </c>
      <c r="I2" s="133" t="s">
        <v>542</v>
      </c>
      <c r="J2" s="133" t="s">
        <v>116</v>
      </c>
      <c r="L2" s="133" t="s">
        <v>11</v>
      </c>
      <c r="M2" s="133" t="s">
        <v>312</v>
      </c>
      <c r="N2" s="133" t="s">
        <v>116</v>
      </c>
    </row>
    <row r="3" spans="1:15" s="133" customFormat="1" x14ac:dyDescent="0.25">
      <c r="A3" s="130" t="s">
        <v>567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</row>
    <row r="4" spans="1:15" x14ac:dyDescent="0.25">
      <c r="A4" s="128" t="s">
        <v>181</v>
      </c>
      <c r="B4" s="128">
        <v>1471</v>
      </c>
      <c r="C4" s="128">
        <v>30.71</v>
      </c>
      <c r="D4" s="127">
        <v>1.4000000000000001</v>
      </c>
      <c r="F4" s="128">
        <v>2300</v>
      </c>
      <c r="H4" s="128" t="s">
        <v>541</v>
      </c>
      <c r="I4" s="128" t="s">
        <v>541</v>
      </c>
      <c r="K4" s="128">
        <v>1.9</v>
      </c>
      <c r="L4" s="128">
        <v>428</v>
      </c>
      <c r="M4" s="128">
        <v>799</v>
      </c>
      <c r="N4" s="126">
        <v>6.6685588199999994</v>
      </c>
    </row>
    <row r="5" spans="1:15" s="125" customFormat="1" x14ac:dyDescent="0.25">
      <c r="A5" s="125" t="s">
        <v>187</v>
      </c>
      <c r="B5" s="125">
        <v>1444</v>
      </c>
      <c r="C5" s="125">
        <v>29.8</v>
      </c>
      <c r="D5" s="124">
        <v>1.1400000000000001</v>
      </c>
      <c r="F5" s="125">
        <v>116</v>
      </c>
      <c r="G5" s="125" t="s">
        <v>566</v>
      </c>
      <c r="I5" s="125" t="s">
        <v>546</v>
      </c>
      <c r="J5" s="125">
        <v>0.36</v>
      </c>
      <c r="L5" s="125">
        <v>6.82</v>
      </c>
      <c r="N5" s="123">
        <v>4.7103312299999995</v>
      </c>
      <c r="O5" s="128"/>
    </row>
    <row r="6" spans="1:15" s="125" customFormat="1" x14ac:dyDescent="0.25">
      <c r="A6" s="122" t="s">
        <v>188</v>
      </c>
      <c r="B6" s="122">
        <v>1449</v>
      </c>
      <c r="C6" s="122">
        <v>29.91</v>
      </c>
      <c r="D6" s="121">
        <v>0.99</v>
      </c>
      <c r="E6" s="122"/>
      <c r="F6" s="122">
        <v>139</v>
      </c>
      <c r="G6" s="125" t="s">
        <v>566</v>
      </c>
      <c r="H6" s="125" t="s">
        <v>546</v>
      </c>
      <c r="I6" s="125" t="s">
        <v>546</v>
      </c>
      <c r="J6" s="122">
        <v>0.56000000000000005</v>
      </c>
      <c r="K6" s="122">
        <v>6.1</v>
      </c>
      <c r="L6" s="122">
        <v>4.92</v>
      </c>
      <c r="M6" s="122">
        <v>30.2</v>
      </c>
      <c r="N6" s="120">
        <v>3.3872044799999999</v>
      </c>
      <c r="O6" s="128"/>
    </row>
    <row r="7" spans="1:15" s="125" customFormat="1" x14ac:dyDescent="0.25">
      <c r="A7" s="125" t="s">
        <v>189</v>
      </c>
      <c r="B7" s="125">
        <v>1450</v>
      </c>
      <c r="C7" s="125">
        <v>29.94</v>
      </c>
      <c r="D7" s="124">
        <v>0.4</v>
      </c>
      <c r="F7" s="125">
        <v>274</v>
      </c>
      <c r="G7" s="125" t="s">
        <v>551</v>
      </c>
      <c r="H7" s="125" t="s">
        <v>546</v>
      </c>
      <c r="I7" s="125" t="s">
        <v>546</v>
      </c>
      <c r="J7" s="125">
        <v>8.57</v>
      </c>
      <c r="K7" s="125">
        <v>4.0999999999999996</v>
      </c>
      <c r="L7" s="125">
        <v>58.7</v>
      </c>
      <c r="M7" s="125">
        <v>241</v>
      </c>
      <c r="N7" s="123">
        <v>4.1281554599999994</v>
      </c>
      <c r="O7" s="128"/>
    </row>
    <row r="8" spans="1:15" s="125" customFormat="1" x14ac:dyDescent="0.25">
      <c r="A8" s="125" t="s">
        <v>190</v>
      </c>
      <c r="B8" s="125">
        <v>1450</v>
      </c>
      <c r="C8" s="125">
        <v>29.96</v>
      </c>
      <c r="D8" s="124">
        <v>0.33999999999999997</v>
      </c>
      <c r="F8" s="125">
        <v>352</v>
      </c>
      <c r="G8" s="125" t="s">
        <v>551</v>
      </c>
      <c r="H8" s="125" t="s">
        <v>546</v>
      </c>
      <c r="I8" s="125" t="s">
        <v>546</v>
      </c>
      <c r="J8" s="125">
        <v>5.51</v>
      </c>
      <c r="K8" s="125">
        <v>4.0999999999999996</v>
      </c>
      <c r="L8" s="125">
        <v>66.3</v>
      </c>
      <c r="M8" s="125">
        <v>270</v>
      </c>
      <c r="N8" s="123">
        <v>5.0278816499999994</v>
      </c>
      <c r="O8" s="128"/>
    </row>
    <row r="9" spans="1:15" s="125" customFormat="1" x14ac:dyDescent="0.25">
      <c r="A9" s="125" t="s">
        <v>182</v>
      </c>
      <c r="B9" s="125">
        <v>1451</v>
      </c>
      <c r="C9" s="125">
        <v>29.99</v>
      </c>
      <c r="D9" s="124">
        <v>0.27666666666666667</v>
      </c>
      <c r="E9" s="124"/>
      <c r="F9" s="125">
        <v>206</v>
      </c>
      <c r="G9" s="125" t="s">
        <v>551</v>
      </c>
      <c r="H9" s="125" t="s">
        <v>546</v>
      </c>
      <c r="I9" s="125" t="s">
        <v>546</v>
      </c>
      <c r="J9" s="125">
        <v>1.39</v>
      </c>
      <c r="K9" s="125">
        <v>6</v>
      </c>
      <c r="L9" s="125">
        <v>9.0500000000000007</v>
      </c>
      <c r="M9" s="125">
        <v>54.7</v>
      </c>
      <c r="N9" s="123">
        <v>4.4986309499999999</v>
      </c>
      <c r="O9" s="128"/>
    </row>
    <row r="10" spans="1:15" s="125" customFormat="1" x14ac:dyDescent="0.25">
      <c r="A10" s="125" t="s">
        <v>183</v>
      </c>
      <c r="B10" s="125">
        <v>1452</v>
      </c>
      <c r="C10" s="125">
        <v>30.01</v>
      </c>
      <c r="D10" s="124">
        <v>1.0333333333333334</v>
      </c>
      <c r="E10" s="124"/>
      <c r="F10" s="125">
        <v>195</v>
      </c>
      <c r="G10" s="125" t="s">
        <v>566</v>
      </c>
      <c r="H10" s="125" t="s">
        <v>546</v>
      </c>
      <c r="I10" s="125" t="s">
        <v>546</v>
      </c>
      <c r="J10" s="125">
        <v>0.7</v>
      </c>
      <c r="K10" s="125">
        <v>7.1</v>
      </c>
      <c r="L10" s="125">
        <v>6.56</v>
      </c>
      <c r="M10" s="125">
        <v>46.7</v>
      </c>
      <c r="N10" s="123">
        <v>6.0863830499999994</v>
      </c>
      <c r="O10" s="128"/>
    </row>
    <row r="11" spans="1:15" s="125" customFormat="1" x14ac:dyDescent="0.25">
      <c r="A11" s="125" t="s">
        <v>191</v>
      </c>
      <c r="B11" s="125">
        <v>1453</v>
      </c>
      <c r="C11" s="125">
        <v>30.04</v>
      </c>
      <c r="D11" s="124">
        <v>0.54</v>
      </c>
      <c r="F11" s="125">
        <v>348</v>
      </c>
      <c r="G11" s="125" t="s">
        <v>551</v>
      </c>
      <c r="H11" s="125" t="s">
        <v>546</v>
      </c>
      <c r="I11" s="125" t="s">
        <v>546</v>
      </c>
      <c r="J11" s="125">
        <v>5.15</v>
      </c>
      <c r="K11" s="125">
        <v>6.8</v>
      </c>
      <c r="L11" s="125">
        <v>29.9</v>
      </c>
      <c r="M11" s="125">
        <v>205</v>
      </c>
      <c r="N11" s="123">
        <v>4.9220315100000001</v>
      </c>
      <c r="O11" s="128"/>
    </row>
    <row r="12" spans="1:15" x14ac:dyDescent="0.25">
      <c r="A12" s="128" t="s">
        <v>192</v>
      </c>
      <c r="B12" s="128">
        <v>1453</v>
      </c>
      <c r="C12" s="128">
        <v>30.06</v>
      </c>
      <c r="D12" s="127">
        <v>0.65</v>
      </c>
      <c r="F12" s="128">
        <v>457</v>
      </c>
      <c r="G12" s="128" t="s">
        <v>551</v>
      </c>
      <c r="H12" s="128" t="s">
        <v>541</v>
      </c>
      <c r="I12" s="128" t="s">
        <v>541</v>
      </c>
      <c r="J12" s="128">
        <v>10.130000000000001</v>
      </c>
      <c r="K12" s="128">
        <v>2.6</v>
      </c>
      <c r="L12" s="128">
        <v>115</v>
      </c>
      <c r="M12" s="128">
        <v>293</v>
      </c>
      <c r="N12" s="126">
        <v>5.5571323499999998</v>
      </c>
    </row>
    <row r="13" spans="1:15" x14ac:dyDescent="0.25">
      <c r="A13" s="128" t="s">
        <v>193</v>
      </c>
      <c r="B13" s="128">
        <v>1454</v>
      </c>
      <c r="C13" s="128">
        <v>30.08</v>
      </c>
      <c r="D13" s="127">
        <v>0.65</v>
      </c>
      <c r="F13" s="128">
        <v>544</v>
      </c>
      <c r="G13" s="128" t="s">
        <v>551</v>
      </c>
      <c r="H13" s="128" t="s">
        <v>541</v>
      </c>
      <c r="I13" s="128" t="s">
        <v>541</v>
      </c>
      <c r="J13" s="128">
        <v>13.46</v>
      </c>
      <c r="K13" s="128">
        <v>1.2</v>
      </c>
      <c r="L13" s="128">
        <v>216</v>
      </c>
      <c r="M13" s="128">
        <v>259</v>
      </c>
      <c r="N13" s="126">
        <v>5.2925069999999996</v>
      </c>
    </row>
    <row r="14" spans="1:15" x14ac:dyDescent="0.25">
      <c r="A14" s="128" t="s">
        <v>194</v>
      </c>
      <c r="B14" s="128">
        <v>1454</v>
      </c>
      <c r="C14" s="128">
        <v>30.1</v>
      </c>
      <c r="D14" s="127">
        <v>0.53</v>
      </c>
      <c r="F14" s="128">
        <v>586</v>
      </c>
      <c r="G14" s="128" t="s">
        <v>551</v>
      </c>
      <c r="H14" s="128" t="s">
        <v>541</v>
      </c>
      <c r="I14" s="128" t="s">
        <v>541</v>
      </c>
      <c r="J14" s="128">
        <v>15.24</v>
      </c>
      <c r="K14" s="128">
        <v>1</v>
      </c>
      <c r="L14" s="128">
        <v>215</v>
      </c>
      <c r="M14" s="128">
        <v>212</v>
      </c>
      <c r="N14" s="126">
        <v>5.4512822099999996</v>
      </c>
    </row>
    <row r="15" spans="1:15" x14ac:dyDescent="0.25">
      <c r="A15" s="128" t="s">
        <v>195</v>
      </c>
      <c r="B15" s="128">
        <v>1455</v>
      </c>
      <c r="C15" s="128">
        <v>30.14</v>
      </c>
      <c r="D15" s="127">
        <v>0.42000000000000004</v>
      </c>
      <c r="F15" s="128">
        <v>366</v>
      </c>
      <c r="G15" s="128" t="s">
        <v>551</v>
      </c>
      <c r="H15" s="128" t="s">
        <v>541</v>
      </c>
      <c r="I15" s="128" t="s">
        <v>541</v>
      </c>
      <c r="J15" s="128">
        <v>8.77</v>
      </c>
      <c r="K15" s="128">
        <v>1.2</v>
      </c>
      <c r="L15" s="128">
        <v>151</v>
      </c>
      <c r="M15" s="128">
        <v>188</v>
      </c>
      <c r="N15" s="126">
        <v>5.3454320699999993</v>
      </c>
    </row>
    <row r="16" spans="1:15" x14ac:dyDescent="0.25">
      <c r="A16" s="128" t="s">
        <v>196</v>
      </c>
      <c r="B16" s="128">
        <v>1456</v>
      </c>
      <c r="C16" s="128">
        <v>30.18</v>
      </c>
      <c r="D16" s="127">
        <v>0.5</v>
      </c>
      <c r="F16" s="128">
        <v>312</v>
      </c>
      <c r="G16" s="128" t="s">
        <v>551</v>
      </c>
      <c r="H16" s="128" t="s">
        <v>541</v>
      </c>
      <c r="I16" s="128" t="s">
        <v>541</v>
      </c>
      <c r="J16" s="128">
        <v>5.42</v>
      </c>
      <c r="K16" s="128">
        <v>1.3</v>
      </c>
      <c r="L16" s="128">
        <v>124</v>
      </c>
      <c r="M16" s="128">
        <v>165</v>
      </c>
      <c r="N16" s="126">
        <v>4.9220315100000001</v>
      </c>
    </row>
    <row r="17" spans="1:15" x14ac:dyDescent="0.25">
      <c r="A17" s="128" t="s">
        <v>197</v>
      </c>
      <c r="B17" s="128">
        <v>1457</v>
      </c>
      <c r="C17" s="128">
        <v>30.2</v>
      </c>
      <c r="D17" s="127">
        <v>0.25</v>
      </c>
      <c r="F17" s="128">
        <v>305</v>
      </c>
      <c r="G17" s="128" t="s">
        <v>551</v>
      </c>
      <c r="H17" s="128" t="s">
        <v>541</v>
      </c>
      <c r="I17" s="128" t="s">
        <v>546</v>
      </c>
      <c r="J17" s="128">
        <v>9.81</v>
      </c>
      <c r="K17" s="128">
        <v>1.6</v>
      </c>
      <c r="L17" s="128">
        <v>89.4</v>
      </c>
      <c r="M17" s="128">
        <v>143</v>
      </c>
      <c r="N17" s="126">
        <v>4.8161813699999998</v>
      </c>
    </row>
    <row r="18" spans="1:15" x14ac:dyDescent="0.25">
      <c r="A18" s="128" t="s">
        <v>198</v>
      </c>
      <c r="B18" s="128">
        <v>1458</v>
      </c>
      <c r="C18" s="128">
        <v>30.24</v>
      </c>
      <c r="D18" s="127">
        <v>0.32</v>
      </c>
      <c r="F18" s="128">
        <v>206</v>
      </c>
      <c r="G18" s="128" t="s">
        <v>551</v>
      </c>
      <c r="H18" s="128" t="s">
        <v>541</v>
      </c>
      <c r="I18" s="128" t="s">
        <v>546</v>
      </c>
      <c r="J18" s="128">
        <v>6.45</v>
      </c>
      <c r="K18" s="128">
        <v>2.4</v>
      </c>
      <c r="L18" s="128">
        <v>48</v>
      </c>
      <c r="M18" s="128">
        <v>115</v>
      </c>
      <c r="N18" s="126">
        <v>4.6044810899999993</v>
      </c>
    </row>
    <row r="19" spans="1:15" x14ac:dyDescent="0.25">
      <c r="A19" s="128" t="s">
        <v>199</v>
      </c>
      <c r="B19" s="128">
        <v>1459</v>
      </c>
      <c r="C19" s="128">
        <v>30.28</v>
      </c>
      <c r="D19" s="127">
        <v>0.48</v>
      </c>
      <c r="F19" s="128">
        <v>216</v>
      </c>
      <c r="G19" s="128" t="s">
        <v>551</v>
      </c>
      <c r="H19" s="128" t="s">
        <v>541</v>
      </c>
      <c r="I19" s="128" t="s">
        <v>546</v>
      </c>
      <c r="J19" s="128">
        <v>2.88</v>
      </c>
      <c r="K19" s="128">
        <v>2.5</v>
      </c>
      <c r="L19" s="128">
        <v>25.4</v>
      </c>
      <c r="M19" s="128">
        <v>65</v>
      </c>
      <c r="N19" s="126">
        <v>5.98053291</v>
      </c>
    </row>
    <row r="20" spans="1:15" s="119" customFormat="1" x14ac:dyDescent="0.25">
      <c r="A20" s="119" t="s">
        <v>200</v>
      </c>
      <c r="B20" s="119">
        <v>1460</v>
      </c>
      <c r="C20" s="119">
        <v>30.3</v>
      </c>
      <c r="D20" s="118">
        <v>0.83</v>
      </c>
      <c r="F20" s="119">
        <v>155</v>
      </c>
      <c r="G20" s="119" t="s">
        <v>566</v>
      </c>
      <c r="H20" s="119" t="s">
        <v>541</v>
      </c>
      <c r="I20" s="119" t="s">
        <v>546</v>
      </c>
      <c r="J20" s="119">
        <v>0.57999999999999996</v>
      </c>
      <c r="K20" s="119">
        <v>1.9</v>
      </c>
      <c r="L20" s="119">
        <v>14.9</v>
      </c>
      <c r="M20" s="119">
        <v>27.5</v>
      </c>
      <c r="N20" s="117">
        <v>5.9276078399999994</v>
      </c>
    </row>
    <row r="21" spans="1:15" s="119" customFormat="1" x14ac:dyDescent="0.25">
      <c r="A21" s="119" t="s">
        <v>201</v>
      </c>
      <c r="B21" s="119">
        <v>1461</v>
      </c>
      <c r="C21" s="119">
        <v>30.34</v>
      </c>
      <c r="D21" s="118">
        <v>1.51</v>
      </c>
      <c r="F21" s="119">
        <v>150</v>
      </c>
      <c r="G21" s="119" t="s">
        <v>566</v>
      </c>
      <c r="H21" s="119" t="s">
        <v>541</v>
      </c>
      <c r="I21" s="119" t="s">
        <v>546</v>
      </c>
      <c r="J21" s="119">
        <v>0.44</v>
      </c>
      <c r="K21" s="119">
        <v>3.1</v>
      </c>
      <c r="L21" s="119">
        <v>8.6199999999999992</v>
      </c>
      <c r="M21" s="119">
        <v>26.6</v>
      </c>
      <c r="N21" s="117">
        <v>6.4568585399999989</v>
      </c>
    </row>
    <row r="22" spans="1:15" s="119" customFormat="1" x14ac:dyDescent="0.25">
      <c r="A22" s="119" t="s">
        <v>202</v>
      </c>
      <c r="B22" s="119">
        <v>1462</v>
      </c>
      <c r="C22" s="119">
        <v>30.38</v>
      </c>
      <c r="D22" s="118">
        <v>1.33</v>
      </c>
      <c r="F22" s="119">
        <v>149</v>
      </c>
      <c r="H22" s="119" t="s">
        <v>541</v>
      </c>
      <c r="I22" s="119" t="s">
        <v>546</v>
      </c>
      <c r="K22" s="119">
        <v>3.1</v>
      </c>
      <c r="L22" s="119">
        <v>7.57</v>
      </c>
      <c r="M22" s="119">
        <v>23.3</v>
      </c>
      <c r="N22" s="117">
        <v>6.5097836099999995</v>
      </c>
    </row>
    <row r="23" spans="1:15" s="119" customFormat="1" x14ac:dyDescent="0.25">
      <c r="A23" s="119" t="s">
        <v>203</v>
      </c>
      <c r="B23" s="119">
        <v>1484</v>
      </c>
      <c r="C23" s="119">
        <v>31.1</v>
      </c>
      <c r="D23" s="118">
        <v>2</v>
      </c>
      <c r="F23" s="119">
        <v>110</v>
      </c>
      <c r="H23" s="119" t="s">
        <v>541</v>
      </c>
      <c r="I23" s="119" t="s">
        <v>546</v>
      </c>
      <c r="K23" s="119">
        <v>0.2</v>
      </c>
      <c r="L23" s="119">
        <v>6.82</v>
      </c>
      <c r="M23" s="119">
        <v>1.56</v>
      </c>
      <c r="N23" s="117">
        <v>4.1281554599999994</v>
      </c>
    </row>
    <row r="24" spans="1:15" s="125" customFormat="1" x14ac:dyDescent="0.25">
      <c r="A24" s="125" t="s">
        <v>204</v>
      </c>
      <c r="B24" s="125">
        <v>1496</v>
      </c>
      <c r="C24" s="125">
        <v>31.45</v>
      </c>
      <c r="D24" s="124">
        <v>1.8</v>
      </c>
      <c r="F24" s="125">
        <v>136</v>
      </c>
      <c r="G24" s="125" t="s">
        <v>566</v>
      </c>
      <c r="I24" s="125" t="s">
        <v>546</v>
      </c>
      <c r="J24" s="125">
        <v>0.48</v>
      </c>
      <c r="L24" s="125">
        <v>1.46</v>
      </c>
      <c r="N24" s="123">
        <v>4.7103312299999995</v>
      </c>
      <c r="O24" s="128"/>
    </row>
    <row r="25" spans="1:15" s="125" customFormat="1" x14ac:dyDescent="0.25">
      <c r="A25" s="125" t="s">
        <v>205</v>
      </c>
      <c r="B25" s="125">
        <v>1508</v>
      </c>
      <c r="C25" s="125">
        <v>31.8</v>
      </c>
      <c r="D25" s="124">
        <v>2.3199999999999998</v>
      </c>
      <c r="F25" s="125">
        <v>103</v>
      </c>
      <c r="I25" s="125" t="s">
        <v>546</v>
      </c>
      <c r="L25" s="125">
        <v>0.47899999999999998</v>
      </c>
      <c r="N25" s="123">
        <v>3.4930546199999997</v>
      </c>
      <c r="O25" s="128"/>
    </row>
    <row r="26" spans="1:15" s="119" customFormat="1" x14ac:dyDescent="0.25">
      <c r="A26" s="119" t="s">
        <v>209</v>
      </c>
      <c r="B26" s="119">
        <v>1575</v>
      </c>
      <c r="C26" s="119">
        <v>33.6</v>
      </c>
      <c r="D26" s="118">
        <v>2.8</v>
      </c>
      <c r="F26" s="119">
        <v>116</v>
      </c>
      <c r="H26" s="119" t="s">
        <v>541</v>
      </c>
      <c r="I26" s="119" t="s">
        <v>546</v>
      </c>
      <c r="K26" s="119">
        <v>0.7</v>
      </c>
      <c r="L26" s="119">
        <v>12.8</v>
      </c>
      <c r="M26" s="119">
        <v>8.61</v>
      </c>
      <c r="N26" s="117">
        <v>4.4986309499999999</v>
      </c>
    </row>
    <row r="27" spans="1:15" x14ac:dyDescent="0.25">
      <c r="A27" s="119" t="s">
        <v>206</v>
      </c>
      <c r="B27" s="119">
        <v>1537</v>
      </c>
      <c r="C27" s="119">
        <v>32.67</v>
      </c>
      <c r="D27" s="118">
        <v>3.6199999999999997</v>
      </c>
      <c r="E27" s="119"/>
      <c r="F27" s="119">
        <v>120</v>
      </c>
      <c r="G27" s="119"/>
      <c r="H27" s="119" t="s">
        <v>541</v>
      </c>
      <c r="I27" s="119" t="s">
        <v>546</v>
      </c>
      <c r="J27" s="119"/>
      <c r="K27" s="119">
        <v>3.1</v>
      </c>
      <c r="L27" s="119">
        <v>1.1200000000000001</v>
      </c>
      <c r="M27" s="119">
        <v>3.41</v>
      </c>
      <c r="N27" s="117">
        <v>4.1281554599999994</v>
      </c>
    </row>
    <row r="28" spans="1:15" s="125" customFormat="1" x14ac:dyDescent="0.25">
      <c r="A28" s="125" t="s">
        <v>207</v>
      </c>
      <c r="B28" s="125">
        <v>1550</v>
      </c>
      <c r="C28" s="125">
        <v>33.049999999999997</v>
      </c>
      <c r="D28" s="124">
        <v>-0.45000000000000007</v>
      </c>
      <c r="F28" s="125">
        <v>112</v>
      </c>
      <c r="I28" s="125" t="s">
        <v>546</v>
      </c>
      <c r="L28" s="125">
        <v>2.33</v>
      </c>
      <c r="N28" s="123">
        <v>4.6574061599999999</v>
      </c>
      <c r="O28" s="128"/>
    </row>
    <row r="29" spans="1:15" x14ac:dyDescent="0.25">
      <c r="A29" s="128" t="s">
        <v>208</v>
      </c>
      <c r="B29" s="128">
        <v>1564</v>
      </c>
      <c r="C29" s="128">
        <v>33.299999999999997</v>
      </c>
      <c r="D29" s="127">
        <v>2.0299999999999998</v>
      </c>
      <c r="F29" s="128">
        <v>1340</v>
      </c>
      <c r="G29" s="128" t="s">
        <v>551</v>
      </c>
      <c r="I29" s="128" t="s">
        <v>541</v>
      </c>
      <c r="J29" s="128">
        <v>14.73</v>
      </c>
      <c r="L29" s="128">
        <v>229</v>
      </c>
      <c r="N29" s="126">
        <v>4.6044810899999993</v>
      </c>
    </row>
    <row r="30" spans="1:15" s="119" customFormat="1" x14ac:dyDescent="0.25">
      <c r="A30" s="119" t="s">
        <v>210</v>
      </c>
      <c r="B30" s="119">
        <v>1622</v>
      </c>
      <c r="C30" s="119">
        <v>34.85</v>
      </c>
      <c r="D30" s="118">
        <v>2.9699999999999998</v>
      </c>
      <c r="F30" s="119">
        <v>152</v>
      </c>
      <c r="H30" s="119" t="s">
        <v>541</v>
      </c>
      <c r="I30" s="119" t="s">
        <v>546</v>
      </c>
      <c r="K30" s="119">
        <v>0.8</v>
      </c>
      <c r="L30" s="119">
        <v>3.82</v>
      </c>
      <c r="M30" s="119">
        <v>3.22</v>
      </c>
      <c r="N30" s="117">
        <v>4.3398557399999991</v>
      </c>
    </row>
    <row r="31" spans="1:15" s="125" customFormat="1" x14ac:dyDescent="0.25">
      <c r="A31" s="125" t="s">
        <v>212</v>
      </c>
      <c r="B31" s="125">
        <v>1770</v>
      </c>
      <c r="C31" s="125">
        <v>38.4</v>
      </c>
      <c r="D31" s="124">
        <v>-0.32999999999999996</v>
      </c>
      <c r="F31" s="125">
        <v>97</v>
      </c>
      <c r="I31" s="125" t="s">
        <v>546</v>
      </c>
      <c r="L31" s="125">
        <v>1.58</v>
      </c>
      <c r="N31" s="123">
        <v>3.1755041999999998</v>
      </c>
      <c r="O31" s="128"/>
    </row>
    <row r="32" spans="1:15" x14ac:dyDescent="0.25">
      <c r="A32" s="128" t="s">
        <v>184</v>
      </c>
      <c r="B32" s="128">
        <v>1753</v>
      </c>
      <c r="C32" s="128">
        <v>37.9</v>
      </c>
      <c r="D32" s="127">
        <v>1.4600000000000002</v>
      </c>
      <c r="F32" s="128">
        <v>1220</v>
      </c>
      <c r="G32" s="128" t="s">
        <v>551</v>
      </c>
      <c r="H32" s="128" t="s">
        <v>541</v>
      </c>
      <c r="I32" s="128" t="s">
        <v>541</v>
      </c>
      <c r="J32" s="128">
        <v>13.31</v>
      </c>
      <c r="K32" s="128">
        <v>2.4</v>
      </c>
      <c r="L32" s="128">
        <v>219</v>
      </c>
      <c r="M32" s="128">
        <v>530</v>
      </c>
      <c r="N32" s="126">
        <v>5.8217576999999991</v>
      </c>
    </row>
    <row r="33" spans="1:15" s="125" customFormat="1" x14ac:dyDescent="0.25">
      <c r="A33" s="125" t="s">
        <v>211</v>
      </c>
      <c r="B33" s="125">
        <v>1757</v>
      </c>
      <c r="C33" s="125">
        <v>38</v>
      </c>
      <c r="D33" s="124">
        <v>1.01</v>
      </c>
      <c r="F33" s="125">
        <v>496</v>
      </c>
      <c r="G33" s="125" t="s">
        <v>551</v>
      </c>
      <c r="I33" s="125" t="s">
        <v>546</v>
      </c>
      <c r="J33" s="125">
        <v>8.0299999999999994</v>
      </c>
      <c r="L33" s="125">
        <v>50.1</v>
      </c>
      <c r="N33" s="123">
        <v>6.4039334699999992</v>
      </c>
      <c r="O33" s="128"/>
    </row>
    <row r="34" spans="1:15" x14ac:dyDescent="0.25">
      <c r="A34" s="128" t="s">
        <v>214</v>
      </c>
      <c r="B34" s="128">
        <v>1829</v>
      </c>
      <c r="C34" s="128">
        <v>40.229999999999997</v>
      </c>
      <c r="D34" s="127">
        <v>1.31</v>
      </c>
      <c r="F34" s="128">
        <v>1330</v>
      </c>
      <c r="G34" s="128" t="s">
        <v>551</v>
      </c>
      <c r="H34" s="128" t="s">
        <v>541</v>
      </c>
      <c r="I34" s="128" t="s">
        <v>541</v>
      </c>
      <c r="J34" s="128">
        <v>12.37</v>
      </c>
      <c r="K34" s="128">
        <v>1.4</v>
      </c>
      <c r="L34" s="128">
        <v>219</v>
      </c>
      <c r="M34" s="128">
        <v>298</v>
      </c>
      <c r="N34" s="126">
        <v>4.9749565799999997</v>
      </c>
    </row>
    <row r="35" spans="1:15" s="125" customFormat="1" x14ac:dyDescent="0.25">
      <c r="A35" s="125" t="s">
        <v>213</v>
      </c>
      <c r="B35" s="125">
        <v>1818</v>
      </c>
      <c r="C35" s="125">
        <v>39.89</v>
      </c>
      <c r="D35" s="124">
        <v>2.77</v>
      </c>
      <c r="F35" s="125">
        <v>100</v>
      </c>
      <c r="H35" s="125" t="s">
        <v>546</v>
      </c>
      <c r="I35" s="125" t="s">
        <v>546</v>
      </c>
      <c r="K35" s="125">
        <v>4.5999999999999996</v>
      </c>
      <c r="L35" s="125">
        <v>2.08</v>
      </c>
      <c r="M35" s="125">
        <v>9.51</v>
      </c>
      <c r="N35" s="123">
        <v>3.8635301099999997</v>
      </c>
      <c r="O35" s="128"/>
    </row>
    <row r="36" spans="1:15" s="125" customFormat="1" x14ac:dyDescent="0.25">
      <c r="A36" s="125" t="s">
        <v>185</v>
      </c>
      <c r="B36" s="125">
        <v>1863</v>
      </c>
      <c r="C36" s="125">
        <v>41.4</v>
      </c>
      <c r="D36" s="124">
        <v>2.61</v>
      </c>
      <c r="F36" s="125">
        <v>117</v>
      </c>
      <c r="I36" s="125" t="s">
        <v>546</v>
      </c>
      <c r="L36" s="125">
        <v>6.3</v>
      </c>
      <c r="N36" s="123">
        <v>4.5515560199999996</v>
      </c>
      <c r="O36" s="128"/>
    </row>
    <row r="37" spans="1:15" x14ac:dyDescent="0.25">
      <c r="A37" s="128" t="s">
        <v>217</v>
      </c>
      <c r="B37" s="128">
        <v>1872</v>
      </c>
      <c r="C37" s="128">
        <v>41.68</v>
      </c>
      <c r="D37" s="127">
        <v>1.76</v>
      </c>
      <c r="F37" s="128">
        <v>2310</v>
      </c>
      <c r="G37" s="128" t="s">
        <v>551</v>
      </c>
      <c r="H37" s="128" t="s">
        <v>541</v>
      </c>
      <c r="I37" s="128" t="s">
        <v>541</v>
      </c>
      <c r="J37" s="128">
        <v>19.48</v>
      </c>
      <c r="K37" s="128">
        <v>2.6</v>
      </c>
      <c r="L37" s="128">
        <v>267</v>
      </c>
      <c r="M37" s="128">
        <v>691</v>
      </c>
      <c r="N37" s="126">
        <v>4.3398557399999991</v>
      </c>
    </row>
    <row r="38" spans="1:15" x14ac:dyDescent="0.25">
      <c r="A38" s="128" t="s">
        <v>215</v>
      </c>
      <c r="B38" s="128">
        <v>1847</v>
      </c>
      <c r="C38" s="128">
        <v>40.89</v>
      </c>
      <c r="D38" s="127">
        <v>0.57999999999999996</v>
      </c>
      <c r="F38" s="128">
        <v>1820</v>
      </c>
      <c r="G38" s="128" t="s">
        <v>551</v>
      </c>
      <c r="H38" s="128" t="s">
        <v>541</v>
      </c>
      <c r="I38" s="128" t="s">
        <v>541</v>
      </c>
      <c r="J38" s="128">
        <v>13.93</v>
      </c>
      <c r="K38" s="128">
        <v>2.5</v>
      </c>
      <c r="L38" s="128">
        <v>304</v>
      </c>
      <c r="M38" s="128">
        <v>759</v>
      </c>
      <c r="N38" s="126">
        <v>6.6156337499999998</v>
      </c>
    </row>
    <row r="39" spans="1:15" x14ac:dyDescent="0.25">
      <c r="A39" s="128" t="s">
        <v>216</v>
      </c>
      <c r="B39" s="128">
        <v>1851</v>
      </c>
      <c r="C39" s="128">
        <v>41.04</v>
      </c>
      <c r="D39" s="127">
        <v>0.80999999999999994</v>
      </c>
      <c r="F39" s="128">
        <v>1310</v>
      </c>
      <c r="G39" s="128" t="s">
        <v>551</v>
      </c>
      <c r="H39" s="128" t="s">
        <v>541</v>
      </c>
      <c r="I39" s="128" t="s">
        <v>541</v>
      </c>
      <c r="J39" s="128">
        <v>13.75</v>
      </c>
      <c r="K39" s="128">
        <v>1.6</v>
      </c>
      <c r="L39" s="128">
        <v>365</v>
      </c>
      <c r="M39" s="128">
        <v>577</v>
      </c>
      <c r="N39" s="126">
        <v>4.9220315100000001</v>
      </c>
    </row>
    <row r="40" spans="1:15" s="125" customFormat="1" x14ac:dyDescent="0.25">
      <c r="A40" s="125" t="s">
        <v>218</v>
      </c>
      <c r="B40" s="125">
        <v>1884</v>
      </c>
      <c r="C40" s="125">
        <v>42.1</v>
      </c>
      <c r="D40" s="124">
        <v>1.1900000000000002</v>
      </c>
      <c r="F40" s="125">
        <v>106</v>
      </c>
      <c r="I40" s="125" t="s">
        <v>546</v>
      </c>
      <c r="L40" s="125">
        <v>6.11</v>
      </c>
      <c r="N40" s="123">
        <v>4.18108053</v>
      </c>
      <c r="O40" s="128"/>
    </row>
    <row r="41" spans="1:15" ht="14.4" x14ac:dyDescent="0.3">
      <c r="A41" s="116" t="s">
        <v>568</v>
      </c>
      <c r="B41" s="116"/>
      <c r="C41" s="115"/>
      <c r="D41" s="114"/>
      <c r="E41" s="115"/>
      <c r="F41" s="115"/>
      <c r="G41" s="115"/>
      <c r="H41" s="115"/>
      <c r="I41" s="115"/>
      <c r="J41" s="115"/>
      <c r="K41" s="115"/>
      <c r="L41" s="115"/>
      <c r="M41" s="115"/>
      <c r="N41" s="115"/>
    </row>
    <row r="42" spans="1:15" s="125" customFormat="1" x14ac:dyDescent="0.25">
      <c r="A42" s="113" t="s">
        <v>161</v>
      </c>
      <c r="B42" s="113"/>
      <c r="C42" s="113">
        <v>70.5</v>
      </c>
      <c r="D42" s="112">
        <v>1.3800000000000001</v>
      </c>
      <c r="E42" s="112">
        <v>0.03</v>
      </c>
      <c r="F42" s="111">
        <v>105</v>
      </c>
      <c r="G42" s="125" t="str">
        <f>IF(J42&gt;1,"Anoxic","Non-anoxic")</f>
        <v>Non-anoxic</v>
      </c>
      <c r="I42" s="125" t="str">
        <f>IF(L42&gt;=100,"Euxinic","Non-euxinic")</f>
        <v>Non-euxinic</v>
      </c>
      <c r="J42" s="110">
        <v>0.5</v>
      </c>
      <c r="K42" s="111"/>
      <c r="L42" s="113">
        <v>5.2</v>
      </c>
      <c r="M42" s="113"/>
      <c r="N42" s="113">
        <v>6.4</v>
      </c>
    </row>
    <row r="43" spans="1:15" s="125" customFormat="1" x14ac:dyDescent="0.25">
      <c r="A43" s="113" t="s">
        <v>162</v>
      </c>
      <c r="B43" s="113"/>
      <c r="C43" s="113">
        <v>71.5</v>
      </c>
      <c r="D43" s="112">
        <v>1.47</v>
      </c>
      <c r="E43" s="112">
        <v>0.03</v>
      </c>
      <c r="F43" s="109">
        <v>100</v>
      </c>
      <c r="G43" s="125" t="str">
        <f t="shared" ref="G43:G60" si="0">IF(J43&gt;1,"Anoxic","Non-anoxic")</f>
        <v>Non-anoxic</v>
      </c>
      <c r="I43" s="125" t="str">
        <f t="shared" ref="I43:I60" si="1">IF(L43&gt;=100,"Euxinic","Non-euxinic")</f>
        <v>Non-euxinic</v>
      </c>
      <c r="J43" s="110">
        <v>0.3</v>
      </c>
      <c r="K43" s="109"/>
      <c r="L43" s="108">
        <v>5.1001027525436404</v>
      </c>
      <c r="M43" s="108"/>
      <c r="N43" s="108">
        <v>5.7124881226206359</v>
      </c>
    </row>
    <row r="44" spans="1:15" s="125" customFormat="1" x14ac:dyDescent="0.25">
      <c r="A44" s="113" t="s">
        <v>163</v>
      </c>
      <c r="B44" s="113"/>
      <c r="C44" s="113">
        <v>72.5</v>
      </c>
      <c r="D44" s="112">
        <v>1.6500000000000001</v>
      </c>
      <c r="E44" s="112">
        <v>0.03</v>
      </c>
      <c r="F44" s="109">
        <v>113</v>
      </c>
      <c r="G44" s="125" t="str">
        <f t="shared" si="0"/>
        <v>Non-anoxic</v>
      </c>
      <c r="I44" s="125" t="str">
        <f t="shared" si="1"/>
        <v>Non-euxinic</v>
      </c>
      <c r="J44" s="110">
        <v>0.8</v>
      </c>
      <c r="K44" s="109"/>
      <c r="L44" s="108">
        <v>4.78353530466197</v>
      </c>
      <c r="M44" s="108"/>
      <c r="N44" s="108">
        <v>5.2425989503012955</v>
      </c>
    </row>
    <row r="45" spans="1:15" x14ac:dyDescent="0.25">
      <c r="A45" s="107" t="s">
        <v>164</v>
      </c>
      <c r="B45" s="107"/>
      <c r="C45" s="107">
        <v>76.5</v>
      </c>
      <c r="D45" s="106">
        <v>2.3000000000000003</v>
      </c>
      <c r="E45" s="106">
        <v>0.03</v>
      </c>
      <c r="F45" s="105">
        <v>361</v>
      </c>
      <c r="G45" s="128" t="str">
        <f t="shared" si="0"/>
        <v>Anoxic</v>
      </c>
      <c r="I45" s="128" t="str">
        <f t="shared" si="1"/>
        <v>Euxinic</v>
      </c>
      <c r="J45" s="104">
        <v>3</v>
      </c>
      <c r="K45" s="105"/>
      <c r="L45" s="103">
        <v>106.914888276542</v>
      </c>
      <c r="M45" s="103"/>
      <c r="N45" s="102">
        <v>5.3890855044213426</v>
      </c>
    </row>
    <row r="46" spans="1:15" x14ac:dyDescent="0.25">
      <c r="A46" s="107" t="s">
        <v>165</v>
      </c>
      <c r="B46" s="107"/>
      <c r="C46" s="107">
        <v>78.5</v>
      </c>
      <c r="D46" s="106">
        <v>2.02</v>
      </c>
      <c r="E46" s="106">
        <v>0.03</v>
      </c>
      <c r="F46" s="105">
        <v>366</v>
      </c>
      <c r="G46" s="128" t="str">
        <f t="shared" si="0"/>
        <v>Anoxic</v>
      </c>
      <c r="I46" s="128" t="str">
        <f t="shared" si="1"/>
        <v>Euxinic</v>
      </c>
      <c r="J46" s="104">
        <v>3.4</v>
      </c>
      <c r="K46" s="105"/>
      <c r="L46" s="103">
        <v>109</v>
      </c>
      <c r="M46" s="103"/>
      <c r="N46" s="102">
        <v>3.5</v>
      </c>
    </row>
    <row r="47" spans="1:15" x14ac:dyDescent="0.25">
      <c r="A47" s="107" t="s">
        <v>166</v>
      </c>
      <c r="B47" s="107"/>
      <c r="C47" s="107">
        <v>84.5</v>
      </c>
      <c r="D47" s="106">
        <v>2.04</v>
      </c>
      <c r="E47" s="106">
        <v>0.03</v>
      </c>
      <c r="F47" s="105">
        <v>390</v>
      </c>
      <c r="G47" s="128" t="str">
        <f t="shared" si="0"/>
        <v>Anoxic</v>
      </c>
      <c r="I47" s="128" t="str">
        <f t="shared" si="1"/>
        <v>Euxinic</v>
      </c>
      <c r="J47" s="104">
        <v>2.1</v>
      </c>
      <c r="K47" s="105"/>
      <c r="L47" s="103">
        <v>133.22007718695201</v>
      </c>
      <c r="M47" s="103"/>
      <c r="N47" s="102">
        <v>3.7411877331894869</v>
      </c>
    </row>
    <row r="48" spans="1:15" x14ac:dyDescent="0.25">
      <c r="A48" s="107" t="s">
        <v>167</v>
      </c>
      <c r="B48" s="107"/>
      <c r="C48" s="107">
        <v>85.5</v>
      </c>
      <c r="D48" s="106">
        <v>2.04</v>
      </c>
      <c r="E48" s="106">
        <v>0.03</v>
      </c>
      <c r="F48" s="105">
        <v>397</v>
      </c>
      <c r="G48" s="128" t="str">
        <f t="shared" si="0"/>
        <v>Anoxic</v>
      </c>
      <c r="I48" s="128" t="str">
        <f t="shared" si="1"/>
        <v>Euxinic</v>
      </c>
      <c r="J48" s="104">
        <v>2.7</v>
      </c>
      <c r="K48" s="105"/>
      <c r="L48" s="103">
        <v>105</v>
      </c>
      <c r="M48" s="103"/>
      <c r="N48" s="102">
        <v>3.6</v>
      </c>
    </row>
    <row r="49" spans="1:14" x14ac:dyDescent="0.25">
      <c r="A49" s="107" t="s">
        <v>168</v>
      </c>
      <c r="B49" s="107"/>
      <c r="C49" s="107">
        <v>86.5</v>
      </c>
      <c r="D49" s="106">
        <v>2.0499999999999998</v>
      </c>
      <c r="E49" s="106">
        <v>0.03</v>
      </c>
      <c r="F49" s="105">
        <v>373</v>
      </c>
      <c r="G49" s="128" t="str">
        <f t="shared" si="0"/>
        <v>Anoxic</v>
      </c>
      <c r="I49" s="128" t="str">
        <f t="shared" si="1"/>
        <v>Euxinic</v>
      </c>
      <c r="J49" s="104">
        <v>2.5</v>
      </c>
      <c r="K49" s="105"/>
      <c r="L49" s="103">
        <v>103.68493751910701</v>
      </c>
      <c r="M49" s="103"/>
      <c r="N49" s="102">
        <v>3.5070870589905851</v>
      </c>
    </row>
    <row r="50" spans="1:14" x14ac:dyDescent="0.25">
      <c r="A50" s="107" t="s">
        <v>169</v>
      </c>
      <c r="B50" s="107"/>
      <c r="C50" s="107">
        <v>87.5</v>
      </c>
      <c r="D50" s="106">
        <v>2.2400000000000002</v>
      </c>
      <c r="E50" s="106">
        <v>0.03</v>
      </c>
      <c r="F50" s="105">
        <v>385</v>
      </c>
      <c r="G50" s="128" t="str">
        <f t="shared" si="0"/>
        <v>Anoxic</v>
      </c>
      <c r="I50" s="128" t="str">
        <f t="shared" si="1"/>
        <v>Euxinic</v>
      </c>
      <c r="J50" s="104">
        <v>4.3</v>
      </c>
      <c r="K50" s="105"/>
      <c r="L50" s="103">
        <v>115</v>
      </c>
      <c r="M50" s="103"/>
      <c r="N50" s="102">
        <v>3.4</v>
      </c>
    </row>
    <row r="51" spans="1:14" x14ac:dyDescent="0.25">
      <c r="A51" s="107" t="s">
        <v>170</v>
      </c>
      <c r="B51" s="107"/>
      <c r="C51" s="107">
        <v>90.5</v>
      </c>
      <c r="D51" s="106">
        <v>2.19</v>
      </c>
      <c r="E51" s="106">
        <v>0.03</v>
      </c>
      <c r="F51" s="105">
        <v>247</v>
      </c>
      <c r="G51" s="128" t="str">
        <f t="shared" si="0"/>
        <v>Anoxic</v>
      </c>
      <c r="I51" s="128" t="str">
        <f t="shared" si="1"/>
        <v>Euxinic</v>
      </c>
      <c r="J51" s="104">
        <v>3</v>
      </c>
      <c r="K51" s="105"/>
      <c r="L51" s="103">
        <v>140</v>
      </c>
      <c r="M51" s="103"/>
      <c r="N51" s="102">
        <v>3.6</v>
      </c>
    </row>
    <row r="52" spans="1:14" x14ac:dyDescent="0.25">
      <c r="A52" s="107" t="s">
        <v>171</v>
      </c>
      <c r="B52" s="107"/>
      <c r="C52" s="107">
        <v>93.5</v>
      </c>
      <c r="D52" s="106">
        <v>1.98</v>
      </c>
      <c r="E52" s="106">
        <v>0.03</v>
      </c>
      <c r="F52" s="105">
        <v>228</v>
      </c>
      <c r="G52" s="128" t="str">
        <f t="shared" si="0"/>
        <v>Anoxic</v>
      </c>
      <c r="I52" s="128" t="str">
        <f t="shared" si="1"/>
        <v>Euxinic</v>
      </c>
      <c r="J52" s="104">
        <v>4.3</v>
      </c>
      <c r="K52" s="105"/>
      <c r="L52" s="103">
        <v>150.17471676488699</v>
      </c>
      <c r="M52" s="103"/>
      <c r="N52" s="102">
        <v>4.4775674793295419</v>
      </c>
    </row>
    <row r="53" spans="1:14" s="125" customFormat="1" x14ac:dyDescent="0.25">
      <c r="A53" s="113" t="s">
        <v>172</v>
      </c>
      <c r="B53" s="113"/>
      <c r="C53" s="113">
        <v>94.5</v>
      </c>
      <c r="D53" s="112">
        <v>1.82</v>
      </c>
      <c r="E53" s="112">
        <v>0.03</v>
      </c>
      <c r="F53" s="109">
        <v>194</v>
      </c>
      <c r="G53" s="125" t="str">
        <f t="shared" si="0"/>
        <v>Anoxic</v>
      </c>
      <c r="I53" s="125" t="str">
        <f t="shared" si="1"/>
        <v>Non-euxinic</v>
      </c>
      <c r="J53" s="110">
        <v>2.5</v>
      </c>
      <c r="K53" s="109"/>
      <c r="L53" s="109">
        <v>67.067754678840203</v>
      </c>
      <c r="M53" s="109"/>
      <c r="N53" s="108">
        <v>5.5392962469164395</v>
      </c>
    </row>
    <row r="54" spans="1:14" s="125" customFormat="1" x14ac:dyDescent="0.25">
      <c r="A54" s="113" t="s">
        <v>173</v>
      </c>
      <c r="B54" s="113"/>
      <c r="C54" s="113">
        <v>96.5</v>
      </c>
      <c r="D54" s="112">
        <v>1.53</v>
      </c>
      <c r="E54" s="112">
        <v>0.03</v>
      </c>
      <c r="F54" s="109">
        <v>271</v>
      </c>
      <c r="G54" s="125" t="str">
        <f t="shared" si="0"/>
        <v>Anoxic</v>
      </c>
      <c r="I54" s="125" t="str">
        <f t="shared" si="1"/>
        <v>Non-euxinic</v>
      </c>
      <c r="J54" s="110">
        <v>3.8</v>
      </c>
      <c r="K54" s="109"/>
      <c r="L54" s="109">
        <v>95.156048997115803</v>
      </c>
      <c r="M54" s="109"/>
      <c r="N54" s="108">
        <v>4.3359413785602205</v>
      </c>
    </row>
    <row r="55" spans="1:14" x14ac:dyDescent="0.25">
      <c r="A55" s="107" t="s">
        <v>174</v>
      </c>
      <c r="B55" s="107"/>
      <c r="C55" s="107">
        <v>97.5</v>
      </c>
      <c r="D55" s="106">
        <v>1.31</v>
      </c>
      <c r="E55" s="106">
        <v>0.03</v>
      </c>
      <c r="F55" s="105">
        <v>240</v>
      </c>
      <c r="G55" s="128" t="str">
        <f t="shared" si="0"/>
        <v>Anoxic</v>
      </c>
      <c r="I55" s="128" t="str">
        <f t="shared" si="1"/>
        <v>Euxinic</v>
      </c>
      <c r="J55" s="104">
        <v>2.9</v>
      </c>
      <c r="K55" s="105"/>
      <c r="L55" s="103">
        <v>106.96604432310301</v>
      </c>
      <c r="M55" s="103"/>
      <c r="N55" s="102">
        <v>4.1142970824617509</v>
      </c>
    </row>
    <row r="56" spans="1:14" s="125" customFormat="1" x14ac:dyDescent="0.25">
      <c r="A56" s="113" t="s">
        <v>175</v>
      </c>
      <c r="B56" s="113"/>
      <c r="C56" s="113">
        <v>101.5</v>
      </c>
      <c r="D56" s="112">
        <v>1.25</v>
      </c>
      <c r="E56" s="112">
        <v>0.03</v>
      </c>
      <c r="F56" s="109">
        <v>341</v>
      </c>
      <c r="G56" s="125" t="str">
        <f t="shared" si="0"/>
        <v>Anoxic</v>
      </c>
      <c r="I56" s="125" t="str">
        <f t="shared" si="1"/>
        <v>Non-euxinic</v>
      </c>
      <c r="J56" s="110">
        <v>2</v>
      </c>
      <c r="K56" s="109"/>
      <c r="L56" s="109">
        <v>24.554124872289197</v>
      </c>
      <c r="M56" s="109"/>
      <c r="N56" s="108">
        <v>5.8293665675362902</v>
      </c>
    </row>
    <row r="57" spans="1:14" s="125" customFormat="1" x14ac:dyDescent="0.25">
      <c r="A57" s="113" t="s">
        <v>176</v>
      </c>
      <c r="B57" s="113"/>
      <c r="C57" s="113">
        <v>106.5</v>
      </c>
      <c r="D57" s="112">
        <v>2.11</v>
      </c>
      <c r="E57" s="112">
        <v>0.03</v>
      </c>
      <c r="F57" s="109">
        <v>166</v>
      </c>
      <c r="G57" s="125" t="str">
        <f t="shared" si="0"/>
        <v>Non-anoxic</v>
      </c>
      <c r="I57" s="125" t="str">
        <f t="shared" si="1"/>
        <v>Non-euxinic</v>
      </c>
      <c r="J57" s="110">
        <v>0.6</v>
      </c>
      <c r="K57" s="109"/>
      <c r="L57" s="109">
        <v>5.9</v>
      </c>
      <c r="M57" s="109"/>
      <c r="N57" s="108">
        <v>6</v>
      </c>
    </row>
    <row r="58" spans="1:14" s="125" customFormat="1" x14ac:dyDescent="0.25">
      <c r="A58" s="113" t="s">
        <v>177</v>
      </c>
      <c r="B58" s="113"/>
      <c r="C58" s="113">
        <v>107.5</v>
      </c>
      <c r="D58" s="112">
        <v>1.8900000000000001</v>
      </c>
      <c r="E58" s="112">
        <v>0.03</v>
      </c>
      <c r="F58" s="109">
        <v>86</v>
      </c>
      <c r="G58" s="125" t="str">
        <f t="shared" si="0"/>
        <v>Non-anoxic</v>
      </c>
      <c r="I58" s="125" t="str">
        <f t="shared" si="1"/>
        <v>Non-euxinic</v>
      </c>
      <c r="J58" s="110">
        <v>0.4</v>
      </c>
      <c r="K58" s="109"/>
      <c r="L58" s="108">
        <v>5.6622736385343302</v>
      </c>
      <c r="M58" s="108"/>
      <c r="N58" s="108">
        <v>3.3853610537559833</v>
      </c>
    </row>
    <row r="59" spans="1:14" s="125" customFormat="1" x14ac:dyDescent="0.25">
      <c r="A59" s="113" t="s">
        <v>178</v>
      </c>
      <c r="B59" s="113"/>
      <c r="C59" s="113">
        <v>108.5</v>
      </c>
      <c r="D59" s="112">
        <v>1.76</v>
      </c>
      <c r="E59" s="112">
        <v>0.03</v>
      </c>
      <c r="F59" s="109">
        <v>79</v>
      </c>
      <c r="G59" s="125" t="str">
        <f t="shared" si="0"/>
        <v>Non-anoxic</v>
      </c>
      <c r="I59" s="125" t="str">
        <f t="shared" si="1"/>
        <v>Non-euxinic</v>
      </c>
      <c r="J59" s="110">
        <v>0.3</v>
      </c>
      <c r="K59" s="109"/>
      <c r="L59" s="108">
        <v>2.67171718465984</v>
      </c>
      <c r="M59" s="108"/>
      <c r="N59" s="108">
        <v>3.6351641445821894</v>
      </c>
    </row>
    <row r="60" spans="1:14" s="125" customFormat="1" x14ac:dyDescent="0.25">
      <c r="A60" s="113" t="s">
        <v>179</v>
      </c>
      <c r="B60" s="113"/>
      <c r="C60" s="113">
        <v>109.5</v>
      </c>
      <c r="D60" s="112">
        <v>1.6300000000000001</v>
      </c>
      <c r="E60" s="112">
        <v>0.03</v>
      </c>
      <c r="F60" s="109">
        <v>74</v>
      </c>
      <c r="G60" s="125" t="str">
        <f t="shared" si="0"/>
        <v>Non-anoxic</v>
      </c>
      <c r="I60" s="125" t="str">
        <f t="shared" si="1"/>
        <v>Non-euxinic</v>
      </c>
      <c r="J60" s="110">
        <v>0.3</v>
      </c>
      <c r="K60" s="109"/>
      <c r="L60" s="108">
        <v>1.4430123726617601</v>
      </c>
      <c r="M60" s="108"/>
      <c r="N60" s="108">
        <v>3.4514856763389572</v>
      </c>
    </row>
    <row r="61" spans="1:14" x14ac:dyDescent="0.25">
      <c r="A61" s="101"/>
      <c r="B61" s="101"/>
      <c r="C61" s="101"/>
      <c r="D61" s="101"/>
      <c r="E61" s="101"/>
      <c r="F61" s="101"/>
      <c r="G61" s="101"/>
      <c r="H61" s="101"/>
    </row>
    <row r="62" spans="1:14" x14ac:dyDescent="0.25">
      <c r="A62" s="100" t="s">
        <v>180</v>
      </c>
      <c r="B62" s="101"/>
      <c r="C62" s="101"/>
      <c r="D62" s="101"/>
      <c r="E62" s="101"/>
      <c r="F62" s="101"/>
      <c r="G62" s="101"/>
      <c r="H62" s="101"/>
    </row>
    <row r="63" spans="1:14" x14ac:dyDescent="0.25">
      <c r="B63" s="101"/>
      <c r="C63" s="101"/>
      <c r="D63" s="101"/>
      <c r="E63" s="101"/>
      <c r="F63" s="101"/>
      <c r="G63" s="101"/>
      <c r="H63" s="101"/>
    </row>
  </sheetData>
  <sortState xmlns:xlrd2="http://schemas.microsoft.com/office/spreadsheetml/2017/richdata2" ref="A4:T40">
    <sortCondition ref="A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18604642D71F4FBF85BD5C232D1319" ma:contentTypeVersion="13" ma:contentTypeDescription="Create a new document." ma:contentTypeScope="" ma:versionID="f03d9b9405f32aef51266b88357ec0b2">
  <xsd:schema xmlns:xsd="http://www.w3.org/2001/XMLSchema" xmlns:xs="http://www.w3.org/2001/XMLSchema" xmlns:p="http://schemas.microsoft.com/office/2006/metadata/properties" xmlns:ns3="38f5c8dc-fe5c-438b-a501-ab9eafbcbb78" xmlns:ns4="db1422a7-0709-4681-a6eb-7e7975f9a79d" targetNamespace="http://schemas.microsoft.com/office/2006/metadata/properties" ma:root="true" ma:fieldsID="0f365c16cc6bed03bebd3f9d9111134f" ns3:_="" ns4:_="">
    <xsd:import namespace="38f5c8dc-fe5c-438b-a501-ab9eafbcbb78"/>
    <xsd:import namespace="db1422a7-0709-4681-a6eb-7e7975f9a79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EventHashCode" minOccurs="0"/>
                <xsd:element ref="ns3:MediaServiceGenerationTim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f5c8dc-fe5c-438b-a501-ab9eafbcbb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1422a7-0709-4681-a6eb-7e7975f9a79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E0BBC6-AA3D-466F-86D0-28FBC1B434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213B76-5C4A-464B-AF6C-CEF8D67CC95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25228FF-EC8F-4BDF-8A47-D6BD5B83E812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E37CADA8-1F7F-46DD-ACC1-822112A6B1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f5c8dc-fe5c-438b-a501-ab9eafbcbb78"/>
    <ds:schemaRef ds:uri="db1422a7-0709-4681-a6eb-7e7975f9a7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</vt:i4>
      </vt:variant>
    </vt:vector>
  </HeadingPairs>
  <TitlesOfParts>
    <vt:vector size="16" baseType="lpstr">
      <vt:lpstr>Refs.</vt:lpstr>
      <vt:lpstr>Doushantuo</vt:lpstr>
      <vt:lpstr>Blovice</vt:lpstr>
      <vt:lpstr>Ara</vt:lpstr>
      <vt:lpstr>Hetang</vt:lpstr>
      <vt:lpstr>Niutitang</vt:lpstr>
      <vt:lpstr>Fjacka</vt:lpstr>
      <vt:lpstr>Wufeng</vt:lpstr>
      <vt:lpstr>Oatka Creek</vt:lpstr>
      <vt:lpstr>Kettle Point</vt:lpstr>
      <vt:lpstr>Dalong</vt:lpstr>
      <vt:lpstr>Toarcian</vt:lpstr>
      <vt:lpstr>Kimmeridge</vt:lpstr>
      <vt:lpstr>OAE2 Shales</vt:lpstr>
      <vt:lpstr>Sapropels</vt:lpstr>
      <vt:lpstr>Hetang!btblfn3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Brian Kendall</cp:lastModifiedBy>
  <dcterms:created xsi:type="dcterms:W3CDTF">2020-07-12T20:57:30Z</dcterms:created>
  <dcterms:modified xsi:type="dcterms:W3CDTF">2020-11-30T14:01:16Z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0x0101007E18604642D71F4FBF85BD5C232D1319</vt:lpwstr>
  </property>
</Properties>
</file>